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I:\Contract Administration\2023\TG_B-23-004-TG Meter Endpoint Installation (MEI) Package I (RFCSP)\Addendum\Addendum 1\"/>
    </mc:Choice>
  </mc:AlternateContent>
  <xr:revisionPtr revIDLastSave="0" documentId="13_ncr:1_{8F604D3B-1821-4D08-9323-F59909CD94C1}" xr6:coauthVersionLast="47" xr6:coauthVersionMax="47" xr10:uidLastSave="{00000000-0000-0000-0000-000000000000}"/>
  <bookViews>
    <workbookView xWindow="-28920" yWindow="-120" windowWidth="29040" windowHeight="15840" tabRatio="771" xr2:uid="{00000000-000D-0000-FFFF-FFFF00000000}"/>
  </bookViews>
  <sheets>
    <sheet name="1. Respondent Info Instructions" sheetId="86" r:id="rId1"/>
    <sheet name="2. Work Assumptions" sheetId="97" r:id="rId2"/>
    <sheet name="3. Pricing Model" sheetId="92" r:id="rId3"/>
    <sheet name="4. Vendor Assumptions" sheetId="14" r:id="rId4"/>
  </sheets>
  <externalReferences>
    <externalReference r:id="rId5"/>
    <externalReference r:id="rId6"/>
  </externalReferences>
  <definedNames>
    <definedName name="company">'1. Respondent Info Instructions'!$C$3</definedName>
    <definedName name="company_name">#REF!</definedName>
    <definedName name="CPI">'4. Vendor Assumptions'!#REF!</definedName>
    <definedName name="date">'1. Respondent Info Instructions'!$C$4</definedName>
    <definedName name="EPI_Water_meters">'[1]SAWS Base Assumptions'!$J$4</definedName>
    <definedName name="file">#REF!</definedName>
    <definedName name="file_date">#REF!</definedName>
    <definedName name="file_name">#REF!</definedName>
    <definedName name="FPB">[2]Information!$H$12</definedName>
    <definedName name="_xlnm.Print_Area" localSheetId="2">'3. Pricing Model'!$B$1:$K$48</definedName>
    <definedName name="_xlnm.Print_Area" localSheetId="3">'4. Vendor Assumptions'!$A$1:$D$17</definedName>
    <definedName name="submittal_date">#REF!</definedName>
    <definedName name="testing">#REF!</definedName>
    <definedName name="VASS">[2]Information!$G$4</definedName>
    <definedName name="workbook">#REF!</definedName>
    <definedName name="workbook_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2" l="1"/>
  <c r="H41" i="92"/>
  <c r="I41" i="92"/>
  <c r="K38" i="92"/>
  <c r="K39" i="92"/>
  <c r="K40" i="92"/>
  <c r="K37" i="92"/>
  <c r="G17" i="97"/>
  <c r="I11" i="97"/>
  <c r="I10" i="92" s="1"/>
  <c r="H11" i="97"/>
  <c r="H10" i="92" s="1"/>
  <c r="G11" i="97"/>
  <c r="G10" i="92" s="1"/>
  <c r="G12" i="97"/>
  <c r="I23" i="97"/>
  <c r="I22" i="97"/>
  <c r="I21" i="97"/>
  <c r="I20" i="97"/>
  <c r="I19" i="97"/>
  <c r="I18" i="97"/>
  <c r="I17" i="97"/>
  <c r="H23" i="97"/>
  <c r="H22" i="97"/>
  <c r="H21" i="97"/>
  <c r="H20" i="97"/>
  <c r="H19" i="97"/>
  <c r="H18" i="97"/>
  <c r="H17" i="97"/>
  <c r="G23" i="97"/>
  <c r="G22" i="97"/>
  <c r="G21" i="97"/>
  <c r="G20" i="97"/>
  <c r="G19" i="97"/>
  <c r="G18" i="97"/>
  <c r="H18" i="92"/>
  <c r="I18" i="92"/>
  <c r="H16" i="92"/>
  <c r="I16" i="92"/>
  <c r="G18" i="92"/>
  <c r="G16" i="92"/>
  <c r="H14" i="92"/>
  <c r="I14" i="92"/>
  <c r="G14" i="92"/>
  <c r="H12" i="92"/>
  <c r="I12" i="92"/>
  <c r="G12" i="92"/>
  <c r="K13" i="97"/>
  <c r="K14" i="97"/>
  <c r="K15" i="97"/>
  <c r="I15" i="97"/>
  <c r="I14" i="97"/>
  <c r="I13" i="97"/>
  <c r="H15" i="97"/>
  <c r="H14" i="97"/>
  <c r="H13" i="97"/>
  <c r="G14" i="97"/>
  <c r="G15" i="97"/>
  <c r="G13" i="97"/>
  <c r="I12" i="97"/>
  <c r="H12" i="97"/>
  <c r="H19" i="92" l="1"/>
  <c r="I19" i="92"/>
  <c r="G19" i="92"/>
  <c r="K14" i="92"/>
  <c r="K16" i="92"/>
  <c r="D3" i="92" l="1"/>
  <c r="D2" i="92"/>
  <c r="D3" i="14"/>
  <c r="D2" i="14"/>
  <c r="D3" i="97"/>
  <c r="D2" i="97"/>
  <c r="K10" i="97"/>
  <c r="B33" i="92"/>
  <c r="B31" i="92"/>
  <c r="B29" i="92"/>
  <c r="B27" i="92"/>
  <c r="B25" i="92"/>
  <c r="B23" i="92"/>
  <c r="B21" i="92"/>
  <c r="K18" i="92" l="1"/>
  <c r="K21" i="97"/>
  <c r="K20" i="97"/>
  <c r="K19" i="97"/>
  <c r="K11" i="97"/>
  <c r="H24" i="92"/>
  <c r="H34" i="92"/>
  <c r="G34" i="92"/>
  <c r="I34" i="92"/>
  <c r="I24" i="92"/>
  <c r="K17" i="97" l="1"/>
  <c r="K12" i="97"/>
  <c r="K18" i="97"/>
  <c r="K23" i="97"/>
  <c r="K12" i="92"/>
  <c r="K34" i="92"/>
  <c r="G24" i="92"/>
  <c r="K24" i="92" s="1"/>
  <c r="K22" i="97" l="1"/>
  <c r="K10" i="92"/>
  <c r="K19" i="92" s="1"/>
  <c r="I32" i="92"/>
  <c r="H32" i="92"/>
  <c r="G32" i="92"/>
  <c r="I30" i="92"/>
  <c r="H30" i="92"/>
  <c r="G30" i="92"/>
  <c r="I28" i="92"/>
  <c r="H28" i="92"/>
  <c r="I26" i="92"/>
  <c r="H26" i="92"/>
  <c r="G26" i="92"/>
  <c r="I22" i="92"/>
  <c r="H22" i="92"/>
  <c r="G22" i="92"/>
  <c r="K32" i="92" l="1"/>
  <c r="K26" i="92"/>
  <c r="K22" i="92"/>
  <c r="K30" i="92"/>
  <c r="I35" i="92"/>
  <c r="I42" i="92" s="1"/>
  <c r="I45" i="92" s="1"/>
  <c r="H35" i="92"/>
  <c r="H42" i="92" s="1"/>
  <c r="H45" i="92" s="1"/>
  <c r="G28" i="92"/>
  <c r="G35" i="92" l="1"/>
  <c r="G42" i="92" s="1"/>
  <c r="G45" i="92" s="1"/>
  <c r="K28" i="92"/>
  <c r="K35" i="92" s="1"/>
  <c r="K42" i="92" s="1"/>
</calcChain>
</file>

<file path=xl/sharedStrings.xml><?xml version="1.0" encoding="utf-8"?>
<sst xmlns="http://schemas.openxmlformats.org/spreadsheetml/2006/main" count="97" uniqueCount="63">
  <si>
    <t>Item</t>
  </si>
  <si>
    <t>Items</t>
  </si>
  <si>
    <t>ALL</t>
  </si>
  <si>
    <t>Total</t>
  </si>
  <si>
    <t>Assumptions</t>
  </si>
  <si>
    <t>Results, Deployment totals 2023 - 2027</t>
  </si>
  <si>
    <t>Respondent Requested Information</t>
  </si>
  <si>
    <t>Respondent Data</t>
  </si>
  <si>
    <t>Name of Respondent's company here:</t>
  </si>
  <si>
    <t>Install And/Or Replace Other Equipment</t>
  </si>
  <si>
    <t>Installation of Meter Boxes</t>
  </si>
  <si>
    <t>Installation or Replacement of Yokes</t>
  </si>
  <si>
    <t>Re-set or Re-Level Meter Boxes</t>
  </si>
  <si>
    <t>Other Services &amp; Support</t>
  </si>
  <si>
    <t xml:space="preserve">Mobilization </t>
  </si>
  <si>
    <t>Project Management Services</t>
  </si>
  <si>
    <t>Hourly Wages for Extra Work</t>
  </si>
  <si>
    <t>Payment &amp; Performance Bonds</t>
  </si>
  <si>
    <t>Per Unit Cost</t>
  </si>
  <si>
    <t>Item TOTAL</t>
  </si>
  <si>
    <t>Total Cost for line item</t>
  </si>
  <si>
    <t>Vendor Assumptions</t>
  </si>
  <si>
    <t>Average Total Cost/Endpoint</t>
  </si>
  <si>
    <t>Tab and Cell</t>
  </si>
  <si>
    <t>Date of Respondent's submittal here:</t>
  </si>
  <si>
    <t>Install And/or Replace Other Equipment</t>
  </si>
  <si>
    <t>Other Respondent Pricing</t>
  </si>
  <si>
    <t>Replacement of Curb Stop Valves (1.5" - 2")</t>
  </si>
  <si>
    <t>Replacement of Curb Stop Valves (3/4" - 1")</t>
  </si>
  <si>
    <t>Installation of Meter Connections (3/4" - 1")</t>
  </si>
  <si>
    <t>Results, Deployment totals 2023 - 2026</t>
  </si>
  <si>
    <t>Extra Work</t>
  </si>
  <si>
    <t>Name of Respondent</t>
  </si>
  <si>
    <t>Date of Respondent Submittal</t>
  </si>
  <si>
    <t>Pricing Model</t>
  </si>
  <si>
    <t>Work Assumptions</t>
  </si>
  <si>
    <t>Meters and Endpoints</t>
  </si>
  <si>
    <t>Respondent Information &amp; Instructions</t>
  </si>
  <si>
    <t>Notes to Respondent</t>
  </si>
  <si>
    <t>% of Total Meters</t>
  </si>
  <si>
    <t>TOTAL METERS AND ENDPOINTS</t>
  </si>
  <si>
    <t xml:space="preserve"> TOTAL OTHER EQUIPMENT</t>
  </si>
  <si>
    <t>Please fill in "Respondent Data" above</t>
  </si>
  <si>
    <t>Respondent should clearly state all assumptions in the "4. Vendor Assumptions"  Tab.</t>
  </si>
  <si>
    <t>Failure to submit pricing in this workbook and in this format may disqualify the RFCSP submission</t>
  </si>
  <si>
    <r>
      <t>Respondent shall input data in Yellow cells only in all tabs in this workbook</t>
    </r>
    <r>
      <rPr>
        <b/>
        <sz val="11"/>
        <rFont val="Arial"/>
        <family val="2"/>
      </rPr>
      <t xml:space="preserve"> </t>
    </r>
  </si>
  <si>
    <t>Please do not submit a separate COLA. Reflect any COLA in the pricing each year in the workbook</t>
  </si>
  <si>
    <t xml:space="preserve">The "2. Work Assumptions" tab shows total number of Meter/Endpoints as well as "Other" work </t>
  </si>
  <si>
    <t>The "3. Pricing" tab is to be used to submit pricing</t>
  </si>
  <si>
    <t>Meters and Endpoints are priced together in each cell</t>
  </si>
  <si>
    <t xml:space="preserve">Respondent shall not modify or alter any cells or formulas in this workbook. These cells and formulas are linked throughout the various tabs so as to calculate the cost of various options and combinations as specified herein by SAWS. </t>
  </si>
  <si>
    <t xml:space="preserve"> TOTAL SERVICES &amp; SUPPORT</t>
  </si>
  <si>
    <t>Install Static Meters and Endpoints  (3/4")</t>
  </si>
  <si>
    <t>Install Static Meters and Endpoints  (1.5")</t>
  </si>
  <si>
    <t>Install Static Meters and Endpoints  (2.0")</t>
  </si>
  <si>
    <t>Install Static Meters and Endpoints (1")</t>
  </si>
  <si>
    <t>Install Static Meters and Endpoints (2.0")</t>
  </si>
  <si>
    <t>Install Static Meters and Endpoints (5/8")</t>
  </si>
  <si>
    <r>
      <t xml:space="preserve">Install Static </t>
    </r>
    <r>
      <rPr>
        <b/>
        <u/>
        <sz val="11"/>
        <color theme="1"/>
        <rFont val="Arial"/>
        <family val="2"/>
      </rPr>
      <t>Meters and Endpoints</t>
    </r>
    <r>
      <rPr>
        <b/>
        <sz val="11"/>
        <color theme="1"/>
        <rFont val="Arial"/>
        <family val="2"/>
      </rPr>
      <t xml:space="preserve"> (5/8")</t>
    </r>
  </si>
  <si>
    <t xml:space="preserve">Install Static Meters and Endpoints  (3/4") </t>
  </si>
  <si>
    <t xml:space="preserve">Install Static Meters and Endpoints  (1") </t>
  </si>
  <si>
    <t>TOTAL PER YEAR</t>
  </si>
  <si>
    <t>Meter Connection Replacements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</si>
</sst>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0.000000"/>
    <numFmt numFmtId="165" formatCode="&quot;$&quot;#,##0.00"/>
    <numFmt numFmtId="166" formatCode="&quot;$&quot;#,##0"/>
    <numFmt numFmtId="167" formatCode="[$-409]d\-mmm\-yy;@"/>
    <numFmt numFmtId="168" formatCode="&quot;$&quot;#,##0.0"/>
    <numFmt numFmtId="169" formatCode="_(&quot;$&quot;* #,##0_);_(&quot;$&quot;* \(#,##0\);_(&quot;$&quot;* &quot;-&quot;??_);_(@_)"/>
    <numFmt numFmtId="170" formatCode="_(* #,##0_);_(* \(#,##0\);_(* &quot;-&quot;??_);_(@_)"/>
    <numFmt numFmtId="171" formatCode="0.0%"/>
  </numFmts>
  <fonts count="48"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Tw Cen MT"/>
      <family val="2"/>
    </font>
    <font>
      <sz val="10"/>
      <name val="Arial"/>
      <family val="2"/>
    </font>
    <font>
      <b/>
      <sz val="10"/>
      <name val="Arial"/>
      <family val="2"/>
    </font>
    <font>
      <sz val="11"/>
      <color theme="1"/>
      <name val="Calibri"/>
      <family val="2"/>
      <scheme val="minor"/>
    </font>
    <font>
      <b/>
      <sz val="10"/>
      <color rgb="FFFF0000"/>
      <name val="Arial"/>
      <family val="2"/>
    </font>
    <font>
      <b/>
      <sz val="10"/>
      <color theme="1"/>
      <name val="Arial"/>
      <family val="2"/>
    </font>
    <font>
      <sz val="10"/>
      <name val="Arial"/>
      <family val="2"/>
    </font>
    <font>
      <sz val="10"/>
      <name val="Arial"/>
      <family val="2"/>
    </font>
    <font>
      <sz val="10"/>
      <color theme="1"/>
      <name val="Calibri"/>
      <family val="2"/>
      <scheme val="minor"/>
    </font>
    <font>
      <sz val="8"/>
      <color theme="1"/>
      <name val="Tw Cen MT"/>
      <family val="2"/>
    </font>
    <font>
      <sz val="8"/>
      <color theme="1"/>
      <name val="Arial"/>
      <family val="2"/>
    </font>
    <font>
      <sz val="12"/>
      <color theme="1"/>
      <name val="Arial"/>
      <family val="2"/>
    </font>
    <font>
      <b/>
      <sz val="12"/>
      <color theme="1"/>
      <name val="Arial"/>
      <family val="2"/>
    </font>
    <font>
      <b/>
      <sz val="10"/>
      <color theme="1"/>
      <name val="Calibri"/>
      <family val="2"/>
      <scheme val="minor"/>
    </font>
    <font>
      <b/>
      <sz val="8"/>
      <color theme="1"/>
      <name val="Tw Cen MT"/>
      <family val="2"/>
    </font>
    <font>
      <sz val="12"/>
      <color theme="1"/>
      <name val="Calibri"/>
      <family val="2"/>
      <scheme val="minor"/>
    </font>
    <font>
      <sz val="12"/>
      <color theme="1"/>
      <name val="Tw Cen MT"/>
      <family val="2"/>
    </font>
    <font>
      <b/>
      <sz val="12"/>
      <color theme="1"/>
      <name val="Calibri"/>
      <family val="2"/>
      <scheme val="minor"/>
    </font>
    <font>
      <b/>
      <sz val="18"/>
      <color theme="1"/>
      <name val="Calibri"/>
      <family val="2"/>
      <scheme val="minor"/>
    </font>
    <font>
      <i/>
      <sz val="10"/>
      <color rgb="FFFF0000"/>
      <name val="Calibri"/>
      <family val="2"/>
      <scheme val="minor"/>
    </font>
    <font>
      <b/>
      <i/>
      <sz val="10"/>
      <color rgb="FFFF0000"/>
      <name val="Arial"/>
      <family val="2"/>
    </font>
    <font>
      <b/>
      <sz val="8"/>
      <color theme="1"/>
      <name val="Arial"/>
      <family val="2"/>
    </font>
    <font>
      <b/>
      <sz val="12"/>
      <color theme="1"/>
      <name val="Tw Cen MT"/>
      <family val="2"/>
    </font>
    <font>
      <sz val="10"/>
      <name val="Arial"/>
      <family val="2"/>
    </font>
    <font>
      <b/>
      <sz val="10"/>
      <color rgb="FF00B0F0"/>
      <name val="Tw Cen MT"/>
      <family val="2"/>
    </font>
    <font>
      <sz val="11"/>
      <name val="Tw Cen MT"/>
      <family val="2"/>
    </font>
    <font>
      <sz val="11"/>
      <name val="Arial"/>
      <family val="2"/>
    </font>
    <font>
      <b/>
      <sz val="11"/>
      <name val="Tw Cen MT"/>
      <family val="2"/>
    </font>
    <font>
      <b/>
      <sz val="11"/>
      <color theme="1"/>
      <name val="Arial"/>
      <family val="2"/>
    </font>
    <font>
      <b/>
      <u/>
      <sz val="11"/>
      <color theme="1"/>
      <name val="Arial"/>
      <family val="2"/>
    </font>
    <font>
      <b/>
      <sz val="11"/>
      <name val="Arial"/>
      <family val="2"/>
    </font>
    <font>
      <b/>
      <sz val="12"/>
      <name val="Arial"/>
      <family val="2"/>
    </font>
    <font>
      <b/>
      <sz val="11"/>
      <color theme="1"/>
      <name val="Calibri"/>
      <family val="2"/>
      <scheme val="minor"/>
    </font>
    <font>
      <sz val="12"/>
      <name val="Arial"/>
      <family val="2"/>
    </font>
    <font>
      <sz val="11"/>
      <color theme="1"/>
      <name val="Arial"/>
      <family val="2"/>
    </font>
    <font>
      <sz val="11"/>
      <color theme="1"/>
      <name val="Tw Cen MT"/>
      <family val="2"/>
    </font>
    <font>
      <b/>
      <sz val="11"/>
      <color theme="1"/>
      <name val="Tw Cen MT"/>
      <family val="2"/>
    </font>
    <font>
      <sz val="9"/>
      <color theme="1"/>
      <name val="Tw Cen MT"/>
      <family val="2"/>
    </font>
    <font>
      <b/>
      <sz val="14"/>
      <color theme="1"/>
      <name val="Arial"/>
      <family val="2"/>
    </font>
  </fonts>
  <fills count="10">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64"/>
      </right>
      <top style="medium">
        <color indexed="64"/>
      </top>
      <bottom style="thin">
        <color indexed="64"/>
      </bottom>
      <diagonal/>
    </border>
    <border>
      <left style="medium">
        <color indexed="64"/>
      </left>
      <right style="medium">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diagonal/>
    </border>
    <border>
      <left style="medium">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164" fontId="0" fillId="0" borderId="0">
      <alignment horizontal="left" wrapText="1"/>
    </xf>
    <xf numFmtId="164" fontId="10" fillId="0" borderId="0">
      <alignment horizontal="left" wrapText="1"/>
    </xf>
    <xf numFmtId="167" fontId="7" fillId="0" borderId="0">
      <alignment horizontal="left" wrapText="1"/>
    </xf>
    <xf numFmtId="43" fontId="12" fillId="0" borderId="0" applyFont="0" applyFill="0" applyBorder="0" applyAlignment="0" applyProtection="0"/>
    <xf numFmtId="44" fontId="6" fillId="0" borderId="0" applyFont="0" applyFill="0" applyBorder="0" applyAlignment="0" applyProtection="0"/>
    <xf numFmtId="0" fontId="7" fillId="0" borderId="0"/>
    <xf numFmtId="164" fontId="7" fillId="0" borderId="0">
      <alignment horizontal="left" wrapText="1"/>
    </xf>
    <xf numFmtId="0" fontId="5" fillId="0" borderId="0"/>
    <xf numFmtId="0" fontId="4" fillId="0" borderId="0"/>
    <xf numFmtId="164" fontId="7" fillId="0" borderId="0">
      <alignment horizontal="left" wrapText="1"/>
    </xf>
    <xf numFmtId="0" fontId="3" fillId="0" borderId="0"/>
    <xf numFmtId="44" fontId="15" fillId="0" borderId="0" applyFont="0" applyFill="0" applyBorder="0" applyAlignment="0" applyProtection="0"/>
    <xf numFmtId="14" fontId="15" fillId="0" borderId="0">
      <alignment horizontal="left" wrapText="1"/>
    </xf>
    <xf numFmtId="43" fontId="16" fillId="0" borderId="0" applyFont="0" applyFill="0" applyBorder="0" applyAlignment="0" applyProtection="0"/>
    <xf numFmtId="9" fontId="32" fillId="0" borderId="0" applyFont="0" applyFill="0" applyBorder="0" applyAlignment="0" applyProtection="0"/>
  </cellStyleXfs>
  <cellXfs count="273">
    <xf numFmtId="0" fontId="0" fillId="0" borderId="0" xfId="0" applyNumberFormat="1" applyAlignment="1"/>
    <xf numFmtId="0" fontId="9" fillId="0" borderId="0" xfId="0" applyNumberFormat="1" applyFont="1" applyAlignment="1"/>
    <xf numFmtId="0" fontId="7" fillId="0" borderId="0" xfId="0" applyNumberFormat="1" applyFont="1" applyAlignment="1"/>
    <xf numFmtId="0" fontId="7" fillId="0" borderId="0" xfId="0" applyNumberFormat="1" applyFont="1" applyAlignment="1">
      <alignment wrapText="1"/>
    </xf>
    <xf numFmtId="0" fontId="7" fillId="0" borderId="0" xfId="0" applyNumberFormat="1" applyFont="1" applyAlignment="1" applyProtection="1">
      <protection hidden="1"/>
    </xf>
    <xf numFmtId="0" fontId="7" fillId="0" borderId="0" xfId="0" applyNumberFormat="1" applyFont="1" applyAlignment="1" applyProtection="1">
      <alignment horizontal="center"/>
      <protection hidden="1"/>
    </xf>
    <xf numFmtId="0" fontId="7" fillId="0" borderId="0" xfId="0" applyNumberFormat="1" applyFont="1" applyAlignment="1" applyProtection="1">
      <alignment horizontal="center" vertical="center"/>
      <protection hidden="1"/>
    </xf>
    <xf numFmtId="0" fontId="0" fillId="0" borderId="0" xfId="0" applyNumberFormat="1" applyAlignment="1" applyProtection="1">
      <protection hidden="1"/>
    </xf>
    <xf numFmtId="0" fontId="11" fillId="0" borderId="0" xfId="0" applyNumberFormat="1" applyFont="1" applyAlignment="1" applyProtection="1">
      <alignment horizontal="center" vertical="center"/>
      <protection hidden="1"/>
    </xf>
    <xf numFmtId="0" fontId="11" fillId="0" borderId="0" xfId="0" applyNumberFormat="1" applyFont="1" applyAlignment="1">
      <alignment horizontal="center"/>
    </xf>
    <xf numFmtId="0" fontId="11" fillId="5" borderId="1" xfId="0" applyNumberFormat="1" applyFont="1" applyFill="1" applyBorder="1" applyAlignment="1">
      <alignment horizontal="center"/>
    </xf>
    <xf numFmtId="0" fontId="11" fillId="5" borderId="1" xfId="0" applyNumberFormat="1" applyFont="1" applyFill="1" applyBorder="1" applyAlignment="1">
      <alignment horizontal="center" wrapText="1"/>
    </xf>
    <xf numFmtId="0" fontId="2" fillId="0" borderId="0" xfId="0" applyNumberFormat="1" applyFont="1" applyAlignment="1">
      <alignment vertical="center"/>
    </xf>
    <xf numFmtId="0" fontId="0" fillId="0" borderId="0" xfId="0" applyNumberFormat="1" applyAlignment="1">
      <alignment vertical="top" wrapText="1"/>
    </xf>
    <xf numFmtId="164" fontId="11" fillId="0" borderId="0" xfId="0" applyFont="1" applyAlignment="1">
      <alignment horizontal="center" wrapText="1"/>
    </xf>
    <xf numFmtId="164" fontId="11" fillId="0" borderId="0" xfId="0" applyFont="1" applyAlignment="1">
      <alignment horizontal="center" vertical="center" wrapText="1"/>
    </xf>
    <xf numFmtId="0" fontId="17" fillId="0" borderId="0" xfId="0" applyNumberFormat="1" applyFont="1" applyAlignment="1">
      <alignment vertical="center"/>
    </xf>
    <xf numFmtId="44" fontId="17" fillId="0" borderId="0" xfId="11" applyFont="1" applyFill="1" applyAlignment="1">
      <alignment horizontal="center" vertical="center"/>
    </xf>
    <xf numFmtId="0" fontId="18" fillId="0" borderId="0" xfId="0" applyNumberFormat="1" applyFont="1" applyAlignment="1">
      <alignment vertical="center"/>
    </xf>
    <xf numFmtId="0" fontId="2" fillId="4" borderId="5" xfId="0" applyNumberFormat="1" applyFont="1" applyFill="1" applyBorder="1" applyAlignment="1">
      <alignment vertical="center"/>
    </xf>
    <xf numFmtId="0" fontId="19" fillId="0" borderId="0" xfId="0" applyNumberFormat="1" applyFont="1" applyAlignment="1">
      <alignment vertical="center"/>
    </xf>
    <xf numFmtId="0" fontId="2" fillId="4" borderId="18" xfId="0" applyNumberFormat="1" applyFont="1" applyFill="1" applyBorder="1" applyAlignment="1">
      <alignment vertical="center"/>
    </xf>
    <xf numFmtId="44" fontId="14" fillId="0" borderId="0" xfId="11" applyFont="1" applyFill="1" applyBorder="1" applyAlignment="1">
      <alignment horizontal="center" vertical="center" wrapText="1"/>
    </xf>
    <xf numFmtId="0" fontId="20" fillId="4" borderId="4" xfId="0" applyNumberFormat="1" applyFont="1" applyFill="1" applyBorder="1" applyAlignment="1">
      <alignment vertical="center"/>
    </xf>
    <xf numFmtId="0" fontId="21" fillId="2" borderId="3" xfId="0" applyNumberFormat="1" applyFont="1" applyFill="1" applyBorder="1" applyAlignment="1">
      <alignment horizontal="center" vertical="center"/>
    </xf>
    <xf numFmtId="0" fontId="20" fillId="0" borderId="0" xfId="0" applyNumberFormat="1" applyFont="1" applyAlignment="1">
      <alignment vertical="center"/>
    </xf>
    <xf numFmtId="0" fontId="23" fillId="0" borderId="0" xfId="0" applyNumberFormat="1" applyFont="1" applyAlignment="1">
      <alignment vertical="center"/>
    </xf>
    <xf numFmtId="0" fontId="24" fillId="4" borderId="18" xfId="0" applyNumberFormat="1" applyFont="1" applyFill="1" applyBorder="1" applyAlignment="1">
      <alignment vertical="center"/>
    </xf>
    <xf numFmtId="0" fontId="25" fillId="0" borderId="0" xfId="0" applyNumberFormat="1" applyFont="1" applyAlignment="1">
      <alignment vertical="center"/>
    </xf>
    <xf numFmtId="0" fontId="26" fillId="0" borderId="0" xfId="0" applyNumberFormat="1" applyFont="1" applyAlignment="1">
      <alignment vertical="center"/>
    </xf>
    <xf numFmtId="14" fontId="14" fillId="0" borderId="0" xfId="0" applyNumberFormat="1" applyFont="1" applyAlignment="1">
      <alignment horizontal="left"/>
    </xf>
    <xf numFmtId="0" fontId="28" fillId="0" borderId="0" xfId="0" applyNumberFormat="1" applyFont="1" applyAlignment="1">
      <alignment vertical="center"/>
    </xf>
    <xf numFmtId="168" fontId="29" fillId="0" borderId="0" xfId="0" applyNumberFormat="1" applyFont="1" applyAlignment="1">
      <alignment horizontal="center" vertical="center"/>
    </xf>
    <xf numFmtId="164" fontId="27" fillId="0" borderId="0" xfId="0" applyFont="1" applyAlignment="1">
      <alignment horizontal="center"/>
    </xf>
    <xf numFmtId="44" fontId="17" fillId="0" borderId="0" xfId="11" applyFont="1" applyFill="1" applyBorder="1" applyAlignment="1">
      <alignment horizontal="center" vertical="center"/>
    </xf>
    <xf numFmtId="0" fontId="14" fillId="6" borderId="4" xfId="0" applyNumberFormat="1" applyFont="1" applyFill="1" applyBorder="1" applyAlignment="1">
      <alignment horizontal="center" vertical="center" wrapText="1"/>
    </xf>
    <xf numFmtId="0" fontId="14" fillId="6" borderId="14" xfId="0" applyNumberFormat="1" applyFont="1" applyFill="1" applyBorder="1" applyAlignment="1">
      <alignment horizontal="center" vertical="center" wrapText="1"/>
    </xf>
    <xf numFmtId="0" fontId="14" fillId="6" borderId="15"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xf>
    <xf numFmtId="0" fontId="21" fillId="2" borderId="15" xfId="0" applyNumberFormat="1" applyFont="1" applyFill="1" applyBorder="1" applyAlignment="1">
      <alignment horizontal="center" vertical="center"/>
    </xf>
    <xf numFmtId="0" fontId="21" fillId="2" borderId="16" xfId="0" applyNumberFormat="1" applyFont="1" applyFill="1" applyBorder="1" applyAlignment="1">
      <alignment horizontal="center" vertical="center"/>
    </xf>
    <xf numFmtId="14" fontId="14" fillId="0" borderId="13" xfId="0" applyNumberFormat="1" applyFont="1" applyBorder="1" applyAlignment="1">
      <alignment horizontal="left" vertical="center"/>
    </xf>
    <xf numFmtId="0" fontId="23" fillId="0" borderId="0" xfId="0" applyNumberFormat="1" applyFont="1" applyAlignment="1">
      <alignment horizontal="center" vertical="center"/>
    </xf>
    <xf numFmtId="168" fontId="23" fillId="0" borderId="0" xfId="0" applyNumberFormat="1" applyFont="1" applyAlignment="1">
      <alignment horizontal="center" vertical="center"/>
    </xf>
    <xf numFmtId="0" fontId="22" fillId="0" borderId="0" xfId="0" applyNumberFormat="1" applyFont="1" applyAlignment="1">
      <alignment vertical="center"/>
    </xf>
    <xf numFmtId="0" fontId="14" fillId="0" borderId="0" xfId="0" applyNumberFormat="1" applyFont="1" applyAlignment="1">
      <alignment vertical="center"/>
    </xf>
    <xf numFmtId="0" fontId="24" fillId="4" borderId="31" xfId="0" applyNumberFormat="1" applyFont="1" applyFill="1" applyBorder="1" applyAlignment="1">
      <alignment vertical="center"/>
    </xf>
    <xf numFmtId="0" fontId="26" fillId="4" borderId="5" xfId="0" applyNumberFormat="1" applyFont="1" applyFill="1" applyBorder="1" applyAlignment="1">
      <alignment vertical="center"/>
    </xf>
    <xf numFmtId="0" fontId="26" fillId="4" borderId="12" xfId="0" applyNumberFormat="1" applyFont="1" applyFill="1" applyBorder="1" applyAlignment="1">
      <alignment vertical="center"/>
    </xf>
    <xf numFmtId="0" fontId="26" fillId="4" borderId="18" xfId="0" applyNumberFormat="1" applyFont="1" applyFill="1" applyBorder="1" applyAlignment="1">
      <alignment vertical="center"/>
    </xf>
    <xf numFmtId="0" fontId="24" fillId="4" borderId="5" xfId="0" applyNumberFormat="1" applyFont="1" applyFill="1" applyBorder="1" applyAlignment="1">
      <alignment vertical="center"/>
    </xf>
    <xf numFmtId="0" fontId="24" fillId="4" borderId="12" xfId="0" applyNumberFormat="1" applyFont="1" applyFill="1" applyBorder="1" applyAlignment="1">
      <alignment vertical="center"/>
    </xf>
    <xf numFmtId="0" fontId="24" fillId="4" borderId="30" xfId="0" applyNumberFormat="1" applyFont="1" applyFill="1" applyBorder="1" applyAlignment="1">
      <alignment vertical="center"/>
    </xf>
    <xf numFmtId="0" fontId="24" fillId="4" borderId="7" xfId="0" applyNumberFormat="1" applyFont="1" applyFill="1" applyBorder="1" applyAlignment="1">
      <alignment vertical="center"/>
    </xf>
    <xf numFmtId="0" fontId="26" fillId="4" borderId="4" xfId="0" applyNumberFormat="1" applyFont="1" applyFill="1" applyBorder="1" applyAlignment="1">
      <alignment vertical="center"/>
    </xf>
    <xf numFmtId="0" fontId="26" fillId="4" borderId="6" xfId="0" applyNumberFormat="1" applyFont="1" applyFill="1" applyBorder="1" applyAlignment="1">
      <alignment vertical="center"/>
    </xf>
    <xf numFmtId="0" fontId="24" fillId="4" borderId="6" xfId="0" applyNumberFormat="1" applyFont="1" applyFill="1" applyBorder="1" applyAlignment="1">
      <alignment vertical="center"/>
    </xf>
    <xf numFmtId="0" fontId="31" fillId="0" borderId="0" xfId="0" applyNumberFormat="1" applyFont="1" applyAlignment="1">
      <alignment vertical="center"/>
    </xf>
    <xf numFmtId="0" fontId="21" fillId="0" borderId="0" xfId="0" applyNumberFormat="1" applyFont="1" applyAlignment="1">
      <alignment horizontal="right" vertical="center"/>
    </xf>
    <xf numFmtId="37" fontId="21" fillId="0" borderId="0" xfId="11" applyNumberFormat="1" applyFont="1" applyFill="1" applyBorder="1" applyAlignment="1">
      <alignment horizontal="center" vertical="center" wrapText="1"/>
    </xf>
    <xf numFmtId="0" fontId="21" fillId="0" borderId="0" xfId="0" applyNumberFormat="1" applyFont="1" applyAlignment="1">
      <alignment horizontal="right" vertical="center" wrapText="1"/>
    </xf>
    <xf numFmtId="7" fontId="21" fillId="0" borderId="0" xfId="4" applyNumberFormat="1" applyFont="1" applyBorder="1" applyAlignment="1">
      <alignment horizontal="center" vertical="center"/>
    </xf>
    <xf numFmtId="169" fontId="21" fillId="0" borderId="0" xfId="11" applyNumberFormat="1" applyFont="1" applyAlignment="1">
      <alignment horizontal="center" vertical="center"/>
    </xf>
    <xf numFmtId="169" fontId="21" fillId="6" borderId="4" xfId="11" applyNumberFormat="1" applyFont="1" applyFill="1" applyBorder="1" applyAlignment="1">
      <alignment horizontal="center" vertical="center" wrapText="1"/>
    </xf>
    <xf numFmtId="169" fontId="21" fillId="2" borderId="4" xfId="11" applyNumberFormat="1" applyFont="1" applyFill="1" applyBorder="1" applyAlignment="1">
      <alignment horizontal="center" vertical="center"/>
    </xf>
    <xf numFmtId="1" fontId="18" fillId="0" borderId="0" xfId="0" applyNumberFormat="1" applyFont="1" applyAlignment="1">
      <alignment horizontal="center" vertical="center"/>
    </xf>
    <xf numFmtId="1" fontId="14" fillId="6" borderId="4" xfId="0" applyNumberFormat="1" applyFont="1" applyFill="1" applyBorder="1" applyAlignment="1">
      <alignment horizontal="center" vertical="center" wrapText="1"/>
    </xf>
    <xf numFmtId="1" fontId="19" fillId="0" borderId="0" xfId="0" applyNumberFormat="1" applyFont="1" applyAlignment="1">
      <alignment horizontal="center" vertical="center"/>
    </xf>
    <xf numFmtId="1" fontId="21" fillId="2" borderId="4" xfId="0" applyNumberFormat="1" applyFont="1" applyFill="1" applyBorder="1" applyAlignment="1">
      <alignment horizontal="center" vertical="center"/>
    </xf>
    <xf numFmtId="1" fontId="14" fillId="6" borderId="4" xfId="11" applyNumberFormat="1" applyFont="1" applyFill="1" applyBorder="1" applyAlignment="1">
      <alignment horizontal="center" vertical="center" wrapText="1"/>
    </xf>
    <xf numFmtId="0" fontId="13" fillId="0" borderId="0" xfId="0" applyNumberFormat="1" applyFont="1" applyAlignment="1" applyProtection="1">
      <protection hidden="1"/>
    </xf>
    <xf numFmtId="0" fontId="33" fillId="0" borderId="0" xfId="0" applyNumberFormat="1" applyFont="1" applyAlignment="1">
      <alignment vertical="center"/>
    </xf>
    <xf numFmtId="0" fontId="19" fillId="0" borderId="31" xfId="0" applyNumberFormat="1" applyFont="1" applyBorder="1" applyAlignment="1">
      <alignment vertical="center"/>
    </xf>
    <xf numFmtId="0" fontId="30" fillId="0" borderId="0" xfId="0" applyNumberFormat="1" applyFont="1" applyAlignment="1">
      <alignment horizontal="center" vertical="center"/>
    </xf>
    <xf numFmtId="0" fontId="34" fillId="0" borderId="0" xfId="0" applyNumberFormat="1" applyFont="1" applyAlignment="1">
      <alignment vertical="center"/>
    </xf>
    <xf numFmtId="0" fontId="35" fillId="0" borderId="0" xfId="0" applyNumberFormat="1" applyFont="1" applyAlignment="1">
      <alignment vertical="center"/>
    </xf>
    <xf numFmtId="0" fontId="36" fillId="0" borderId="0" xfId="0" applyNumberFormat="1" applyFont="1" applyAlignment="1">
      <alignment vertical="center"/>
    </xf>
    <xf numFmtId="0" fontId="24" fillId="4" borderId="3" xfId="0" applyNumberFormat="1" applyFont="1" applyFill="1" applyBorder="1" applyAlignment="1">
      <alignment vertical="center"/>
    </xf>
    <xf numFmtId="0" fontId="24" fillId="4" borderId="53" xfId="0" applyNumberFormat="1" applyFont="1" applyFill="1" applyBorder="1" applyAlignment="1">
      <alignment vertical="center"/>
    </xf>
    <xf numFmtId="165" fontId="20" fillId="7" borderId="38" xfId="11" applyNumberFormat="1" applyFont="1" applyFill="1" applyBorder="1" applyAlignment="1">
      <alignment horizontal="right" vertical="center" wrapText="1"/>
    </xf>
    <xf numFmtId="0" fontId="37" fillId="6" borderId="4" xfId="0" applyNumberFormat="1" applyFont="1" applyFill="1" applyBorder="1" applyAlignment="1">
      <alignment horizontal="center" vertical="center" wrapText="1"/>
    </xf>
    <xf numFmtId="0" fontId="37" fillId="8" borderId="36" xfId="0" applyNumberFormat="1" applyFont="1" applyFill="1" applyBorder="1" applyAlignment="1">
      <alignment vertical="center" wrapText="1"/>
    </xf>
    <xf numFmtId="0" fontId="37" fillId="8" borderId="12" xfId="0" applyNumberFormat="1" applyFont="1" applyFill="1" applyBorder="1" applyAlignment="1">
      <alignment vertical="center" wrapText="1"/>
    </xf>
    <xf numFmtId="0" fontId="37" fillId="8" borderId="18" xfId="0" applyNumberFormat="1" applyFont="1" applyFill="1" applyBorder="1" applyAlignment="1">
      <alignment vertical="center" wrapText="1"/>
    </xf>
    <xf numFmtId="0" fontId="42" fillId="3" borderId="1" xfId="0" applyNumberFormat="1" applyFont="1" applyFill="1" applyBorder="1" applyAlignment="1" applyProtection="1">
      <protection locked="0"/>
    </xf>
    <xf numFmtId="0" fontId="42" fillId="3" borderId="1" xfId="0" applyNumberFormat="1" applyFont="1" applyFill="1" applyBorder="1" applyAlignment="1" applyProtection="1">
      <alignment horizontal="left"/>
      <protection locked="0"/>
    </xf>
    <xf numFmtId="0" fontId="42" fillId="3" borderId="1" xfId="0" applyNumberFormat="1" applyFont="1" applyFill="1" applyBorder="1" applyProtection="1">
      <alignment horizontal="left" wrapText="1"/>
      <protection locked="0"/>
    </xf>
    <xf numFmtId="0" fontId="42" fillId="3" borderId="1" xfId="0" applyNumberFormat="1" applyFont="1" applyFill="1" applyBorder="1" applyAlignment="1" applyProtection="1">
      <alignment wrapText="1"/>
      <protection locked="0"/>
    </xf>
    <xf numFmtId="44" fontId="14" fillId="6" borderId="58" xfId="11" applyFont="1" applyFill="1" applyBorder="1" applyAlignment="1">
      <alignment horizontal="center" vertical="center" wrapText="1"/>
    </xf>
    <xf numFmtId="165" fontId="21" fillId="6" borderId="44" xfId="11" applyNumberFormat="1" applyFont="1" applyFill="1" applyBorder="1" applyAlignment="1">
      <alignment horizontal="center" vertical="center" wrapText="1"/>
    </xf>
    <xf numFmtId="0" fontId="38" fillId="6" borderId="30" xfId="0" applyNumberFormat="1" applyFont="1" applyFill="1" applyBorder="1" applyAlignment="1">
      <alignment horizontal="left" vertical="center"/>
    </xf>
    <xf numFmtId="0" fontId="43" fillId="4" borderId="18" xfId="0" applyNumberFormat="1" applyFont="1" applyFill="1" applyBorder="1" applyAlignment="1">
      <alignment vertical="center"/>
    </xf>
    <xf numFmtId="44" fontId="37" fillId="6" borderId="0" xfId="11" applyFont="1" applyFill="1" applyBorder="1" applyAlignment="1">
      <alignment horizontal="center" vertical="center" wrapText="1"/>
    </xf>
    <xf numFmtId="0" fontId="41" fillId="4" borderId="5" xfId="0" applyNumberFormat="1" applyFont="1" applyFill="1" applyBorder="1" applyAlignment="1">
      <alignment vertical="center"/>
    </xf>
    <xf numFmtId="165" fontId="37" fillId="8" borderId="22" xfId="11" applyNumberFormat="1" applyFont="1" applyFill="1" applyBorder="1" applyAlignment="1">
      <alignment horizontal="center" vertical="center" wrapText="1"/>
    </xf>
    <xf numFmtId="165" fontId="37" fillId="8" borderId="38" xfId="11" applyNumberFormat="1" applyFont="1" applyFill="1" applyBorder="1" applyAlignment="1">
      <alignment horizontal="center" vertical="center" wrapText="1"/>
    </xf>
    <xf numFmtId="0" fontId="41" fillId="4" borderId="18" xfId="0" applyNumberFormat="1" applyFont="1" applyFill="1" applyBorder="1" applyAlignment="1">
      <alignment vertical="center"/>
    </xf>
    <xf numFmtId="0" fontId="37" fillId="8" borderId="4" xfId="0" applyNumberFormat="1" applyFont="1" applyFill="1" applyBorder="1" applyAlignment="1">
      <alignment vertical="center" wrapText="1"/>
    </xf>
    <xf numFmtId="165" fontId="37" fillId="8" borderId="44" xfId="11" applyNumberFormat="1" applyFont="1" applyFill="1" applyBorder="1" applyAlignment="1">
      <alignment horizontal="center" vertical="center" wrapText="1"/>
    </xf>
    <xf numFmtId="0" fontId="37" fillId="6" borderId="4" xfId="0" applyNumberFormat="1" applyFont="1" applyFill="1" applyBorder="1" applyAlignment="1">
      <alignment vertical="center" wrapText="1"/>
    </xf>
    <xf numFmtId="165" fontId="37" fillId="6" borderId="44" xfId="11" applyNumberFormat="1" applyFont="1" applyFill="1" applyBorder="1" applyAlignment="1">
      <alignment horizontal="center" vertical="center" wrapText="1"/>
    </xf>
    <xf numFmtId="0" fontId="37" fillId="8" borderId="36" xfId="0" applyNumberFormat="1" applyFont="1" applyFill="1" applyBorder="1" applyAlignment="1">
      <alignment horizontal="left" vertical="center" wrapText="1"/>
    </xf>
    <xf numFmtId="0" fontId="37" fillId="8" borderId="29" xfId="0" applyNumberFormat="1" applyFont="1" applyFill="1" applyBorder="1" applyAlignment="1">
      <alignment horizontal="left" vertical="center" wrapText="1"/>
    </xf>
    <xf numFmtId="0" fontId="1" fillId="4" borderId="12" xfId="0" applyNumberFormat="1" applyFont="1" applyFill="1" applyBorder="1" applyAlignment="1">
      <alignment vertical="center"/>
    </xf>
    <xf numFmtId="165" fontId="37" fillId="8" borderId="27" xfId="11" applyNumberFormat="1" applyFont="1" applyFill="1" applyBorder="1" applyAlignment="1">
      <alignment horizontal="center" vertical="center" wrapText="1"/>
    </xf>
    <xf numFmtId="0" fontId="37" fillId="8" borderId="4" xfId="0" applyNumberFormat="1" applyFont="1" applyFill="1" applyBorder="1" applyAlignment="1">
      <alignment horizontal="left" vertical="center" wrapText="1"/>
    </xf>
    <xf numFmtId="0" fontId="1" fillId="4" borderId="18" xfId="0" applyNumberFormat="1" applyFont="1" applyFill="1" applyBorder="1" applyAlignment="1">
      <alignment vertical="center"/>
    </xf>
    <xf numFmtId="0" fontId="37" fillId="8" borderId="5" xfId="0" applyNumberFormat="1" applyFont="1" applyFill="1" applyBorder="1" applyAlignment="1">
      <alignment horizontal="left" vertical="center" wrapText="1"/>
    </xf>
    <xf numFmtId="165" fontId="43" fillId="8" borderId="47" xfId="11" applyNumberFormat="1" applyFont="1" applyFill="1" applyBorder="1" applyAlignment="1">
      <alignment horizontal="right" vertical="center" wrapText="1"/>
    </xf>
    <xf numFmtId="0" fontId="37" fillId="8" borderId="6" xfId="0" applyNumberFormat="1" applyFont="1" applyFill="1" applyBorder="1" applyAlignment="1">
      <alignment horizontal="left" vertical="center" wrapText="1"/>
    </xf>
    <xf numFmtId="165" fontId="43" fillId="8" borderId="3" xfId="11" applyNumberFormat="1" applyFont="1" applyFill="1" applyBorder="1" applyAlignment="1">
      <alignment horizontal="right" vertical="center" wrapText="1"/>
    </xf>
    <xf numFmtId="0" fontId="37" fillId="8" borderId="7" xfId="0" applyNumberFormat="1" applyFont="1" applyFill="1" applyBorder="1" applyAlignment="1">
      <alignment horizontal="left" vertical="center" wrapText="1"/>
    </xf>
    <xf numFmtId="165" fontId="43" fillId="8" borderId="53" xfId="11" applyNumberFormat="1" applyFont="1" applyFill="1" applyBorder="1" applyAlignment="1">
      <alignment horizontal="right" vertical="center" wrapText="1"/>
    </xf>
    <xf numFmtId="0" fontId="37" fillId="4" borderId="5" xfId="0" applyNumberFormat="1" applyFont="1" applyFill="1" applyBorder="1" applyAlignment="1">
      <alignment vertical="center"/>
    </xf>
    <xf numFmtId="0" fontId="37" fillId="4" borderId="12" xfId="0" applyNumberFormat="1" applyFont="1" applyFill="1" applyBorder="1" applyAlignment="1">
      <alignment vertical="center"/>
    </xf>
    <xf numFmtId="0" fontId="37" fillId="4" borderId="18" xfId="0" applyNumberFormat="1" applyFont="1" applyFill="1" applyBorder="1" applyAlignment="1">
      <alignment vertical="center"/>
    </xf>
    <xf numFmtId="0" fontId="37" fillId="4" borderId="4" xfId="0" applyNumberFormat="1" applyFont="1" applyFill="1" applyBorder="1" applyAlignment="1">
      <alignment vertical="center"/>
    </xf>
    <xf numFmtId="0" fontId="43" fillId="4" borderId="5" xfId="0" applyNumberFormat="1" applyFont="1" applyFill="1" applyBorder="1" applyAlignment="1">
      <alignment vertical="center"/>
    </xf>
    <xf numFmtId="0" fontId="43" fillId="4" borderId="12" xfId="0" applyNumberFormat="1" applyFont="1" applyFill="1" applyBorder="1" applyAlignment="1">
      <alignment vertical="center"/>
    </xf>
    <xf numFmtId="0" fontId="43" fillId="4" borderId="3" xfId="0" applyNumberFormat="1" applyFont="1" applyFill="1" applyBorder="1" applyAlignment="1">
      <alignment vertical="center"/>
    </xf>
    <xf numFmtId="0" fontId="43" fillId="4" borderId="53" xfId="0" applyNumberFormat="1" applyFont="1" applyFill="1" applyBorder="1" applyAlignment="1">
      <alignment vertical="center"/>
    </xf>
    <xf numFmtId="0" fontId="43" fillId="4" borderId="4" xfId="0" applyNumberFormat="1" applyFont="1" applyFill="1" applyBorder="1" applyAlignment="1">
      <alignment vertical="center"/>
    </xf>
    <xf numFmtId="0" fontId="37" fillId="7" borderId="12" xfId="0" applyNumberFormat="1" applyFont="1" applyFill="1" applyBorder="1" applyAlignment="1">
      <alignment horizontal="left" vertical="center" wrapText="1"/>
    </xf>
    <xf numFmtId="49" fontId="37" fillId="6" borderId="31" xfId="0" applyNumberFormat="1" applyFont="1" applyFill="1" applyBorder="1" applyAlignment="1">
      <alignment horizontal="center" vertical="center"/>
    </xf>
    <xf numFmtId="49" fontId="37" fillId="6" borderId="32" xfId="0" applyNumberFormat="1" applyFont="1" applyFill="1" applyBorder="1" applyAlignment="1">
      <alignment horizontal="center" vertical="center"/>
    </xf>
    <xf numFmtId="0" fontId="43" fillId="0" borderId="0" xfId="0" applyNumberFormat="1" applyFont="1" applyAlignment="1">
      <alignment vertical="center"/>
    </xf>
    <xf numFmtId="169" fontId="37" fillId="6" borderId="18" xfId="11" applyNumberFormat="1" applyFont="1" applyFill="1" applyBorder="1" applyAlignment="1">
      <alignment horizontal="center" vertical="center" wrapText="1"/>
    </xf>
    <xf numFmtId="165" fontId="37" fillId="8" borderId="21" xfId="11" applyNumberFormat="1" applyFont="1" applyFill="1" applyBorder="1" applyAlignment="1">
      <alignment horizontal="center" vertical="center" wrapText="1"/>
    </xf>
    <xf numFmtId="44" fontId="37" fillId="3" borderId="22" xfId="11" applyFont="1" applyFill="1" applyBorder="1" applyAlignment="1">
      <alignment horizontal="center" vertical="center" wrapText="1"/>
    </xf>
    <xf numFmtId="44" fontId="37" fillId="3" borderId="23" xfId="11" applyFont="1" applyFill="1" applyBorder="1" applyAlignment="1">
      <alignment horizontal="center" vertical="center" wrapText="1"/>
    </xf>
    <xf numFmtId="0" fontId="44" fillId="0" borderId="0" xfId="0" applyNumberFormat="1" applyFont="1" applyAlignment="1">
      <alignment vertical="center"/>
    </xf>
    <xf numFmtId="169" fontId="37" fillId="8" borderId="34" xfId="11" applyNumberFormat="1" applyFont="1" applyFill="1" applyBorder="1" applyAlignment="1">
      <alignment horizontal="center" vertical="center" wrapText="1"/>
    </xf>
    <xf numFmtId="165" fontId="37" fillId="8" borderId="39" xfId="11" applyNumberFormat="1" applyFont="1" applyFill="1" applyBorder="1" applyAlignment="1">
      <alignment horizontal="center" vertical="center" wrapText="1"/>
    </xf>
    <xf numFmtId="169" fontId="39" fillId="8" borderId="38" xfId="11" applyNumberFormat="1" applyFont="1" applyFill="1" applyBorder="1" applyAlignment="1">
      <alignment horizontal="center" vertical="center" wrapText="1"/>
    </xf>
    <xf numFmtId="169" fontId="37" fillId="8" borderId="12" xfId="11" applyNumberFormat="1" applyFont="1" applyFill="1" applyBorder="1" applyAlignment="1">
      <alignment horizontal="center" vertical="center" wrapText="1"/>
    </xf>
    <xf numFmtId="165" fontId="37" fillId="8" borderId="42" xfId="11" applyNumberFormat="1" applyFont="1" applyFill="1" applyBorder="1" applyAlignment="1">
      <alignment horizontal="center" vertical="center" wrapText="1"/>
    </xf>
    <xf numFmtId="44" fontId="37" fillId="3" borderId="41" xfId="11" applyFont="1" applyFill="1" applyBorder="1" applyAlignment="1">
      <alignment horizontal="center" vertical="center" wrapText="1"/>
    </xf>
    <xf numFmtId="44" fontId="37" fillId="3" borderId="43" xfId="11" applyFont="1" applyFill="1" applyBorder="1" applyAlignment="1">
      <alignment horizontal="center" vertical="center" wrapText="1"/>
    </xf>
    <xf numFmtId="169" fontId="37" fillId="8" borderId="37" xfId="11" applyNumberFormat="1" applyFont="1" applyFill="1" applyBorder="1" applyAlignment="1">
      <alignment horizontal="center" vertical="center" wrapText="1"/>
    </xf>
    <xf numFmtId="165" fontId="37" fillId="8" borderId="45" xfId="11" applyNumberFormat="1" applyFont="1" applyFill="1" applyBorder="1" applyAlignment="1">
      <alignment horizontal="center" vertical="center" wrapText="1"/>
    </xf>
    <xf numFmtId="169" fontId="37" fillId="8" borderId="44" xfId="11" applyNumberFormat="1" applyFont="1" applyFill="1" applyBorder="1" applyAlignment="1">
      <alignment horizontal="center" vertical="center" wrapText="1"/>
    </xf>
    <xf numFmtId="169" fontId="37" fillId="8" borderId="46" xfId="11" applyNumberFormat="1" applyFont="1" applyFill="1" applyBorder="1" applyAlignment="1">
      <alignment horizontal="center" vertical="center" wrapText="1"/>
    </xf>
    <xf numFmtId="169" fontId="37" fillId="8" borderId="4" xfId="11" applyNumberFormat="1" applyFont="1" applyFill="1" applyBorder="1" applyAlignment="1">
      <alignment horizontal="center" vertical="center" wrapText="1"/>
    </xf>
    <xf numFmtId="165" fontId="37" fillId="6" borderId="45" xfId="11" applyNumberFormat="1" applyFont="1" applyFill="1" applyBorder="1" applyAlignment="1">
      <alignment horizontal="center" vertical="center" wrapText="1"/>
    </xf>
    <xf numFmtId="169" fontId="37" fillId="6" borderId="44" xfId="11" applyNumberFormat="1" applyFont="1" applyFill="1" applyBorder="1" applyAlignment="1">
      <alignment horizontal="center" vertical="center" wrapText="1"/>
    </xf>
    <xf numFmtId="169" fontId="37" fillId="6" borderId="46" xfId="11" applyNumberFormat="1" applyFont="1" applyFill="1" applyBorder="1" applyAlignment="1">
      <alignment horizontal="center" vertical="center" wrapText="1"/>
    </xf>
    <xf numFmtId="169" fontId="37" fillId="6" borderId="4" xfId="11" applyNumberFormat="1" applyFont="1" applyFill="1" applyBorder="1" applyAlignment="1">
      <alignment horizontal="center" vertical="center"/>
    </xf>
    <xf numFmtId="165" fontId="43" fillId="8" borderId="21" xfId="11" applyNumberFormat="1" applyFont="1" applyFill="1" applyBorder="1" applyAlignment="1">
      <alignment horizontal="right" vertical="center" wrapText="1"/>
    </xf>
    <xf numFmtId="169" fontId="37" fillId="8" borderId="5" xfId="11" applyNumberFormat="1" applyFont="1" applyFill="1" applyBorder="1" applyAlignment="1">
      <alignment horizontal="center" vertical="center"/>
    </xf>
    <xf numFmtId="165" fontId="43" fillId="8" borderId="26" xfId="11" applyNumberFormat="1" applyFont="1" applyFill="1" applyBorder="1" applyAlignment="1">
      <alignment horizontal="right" vertical="center" wrapText="1"/>
    </xf>
    <xf numFmtId="169" fontId="37" fillId="8" borderId="27" xfId="11" applyNumberFormat="1" applyFont="1" applyFill="1" applyBorder="1" applyAlignment="1">
      <alignment horizontal="center" vertical="center" wrapText="1"/>
    </xf>
    <xf numFmtId="169" fontId="37" fillId="8" borderId="28" xfId="11" applyNumberFormat="1" applyFont="1" applyFill="1" applyBorder="1" applyAlignment="1">
      <alignment horizontal="center" vertical="center" wrapText="1"/>
    </xf>
    <xf numFmtId="165" fontId="43" fillId="8" borderId="45" xfId="11" applyNumberFormat="1" applyFont="1" applyFill="1" applyBorder="1" applyAlignment="1">
      <alignment horizontal="right" vertical="center" wrapText="1"/>
    </xf>
    <xf numFmtId="169" fontId="37" fillId="8" borderId="4" xfId="11" applyNumberFormat="1" applyFont="1" applyFill="1" applyBorder="1" applyAlignment="1">
      <alignment horizontal="center" vertical="center"/>
    </xf>
    <xf numFmtId="169" fontId="37" fillId="8" borderId="48" xfId="11" applyNumberFormat="1" applyFont="1" applyFill="1" applyBorder="1" applyAlignment="1">
      <alignment horizontal="center" vertical="center" wrapText="1"/>
    </xf>
    <xf numFmtId="169" fontId="37" fillId="3" borderId="47" xfId="11" applyNumberFormat="1" applyFont="1" applyFill="1" applyBorder="1" applyAlignment="1">
      <alignment horizontal="center" vertical="center" wrapText="1"/>
    </xf>
    <xf numFmtId="169" fontId="37" fillId="3" borderId="49" xfId="11" applyNumberFormat="1" applyFont="1" applyFill="1" applyBorder="1" applyAlignment="1">
      <alignment horizontal="center" vertical="center" wrapText="1"/>
    </xf>
    <xf numFmtId="169" fontId="37" fillId="8" borderId="6" xfId="11" applyNumberFormat="1" applyFont="1" applyFill="1" applyBorder="1" applyAlignment="1">
      <alignment horizontal="center" vertical="center" wrapText="1"/>
    </xf>
    <xf numFmtId="169" fontId="37" fillId="3" borderId="3" xfId="11" applyNumberFormat="1" applyFont="1" applyFill="1" applyBorder="1" applyAlignment="1">
      <alignment horizontal="center" vertical="center" wrapText="1"/>
    </xf>
    <xf numFmtId="169" fontId="37" fillId="3" borderId="8" xfId="11" applyNumberFormat="1" applyFont="1" applyFill="1" applyBorder="1" applyAlignment="1">
      <alignment horizontal="center" vertical="center" wrapText="1"/>
    </xf>
    <xf numFmtId="169" fontId="37" fillId="8" borderId="7" xfId="11" applyNumberFormat="1" applyFont="1" applyFill="1" applyBorder="1" applyAlignment="1">
      <alignment horizontal="center" vertical="center" wrapText="1"/>
    </xf>
    <xf numFmtId="169" fontId="37" fillId="3" borderId="53" xfId="11" applyNumberFormat="1" applyFont="1" applyFill="1" applyBorder="1" applyAlignment="1">
      <alignment horizontal="center" vertical="center" wrapText="1"/>
    </xf>
    <xf numFmtId="169" fontId="37" fillId="3" borderId="2" xfId="11" applyNumberFormat="1" applyFont="1" applyFill="1" applyBorder="1" applyAlignment="1">
      <alignment horizontal="center" vertical="center" wrapText="1"/>
    </xf>
    <xf numFmtId="169" fontId="37" fillId="8" borderId="39" xfId="11" applyNumberFormat="1" applyFont="1" applyFill="1" applyBorder="1" applyAlignment="1">
      <alignment horizontal="center" vertical="center" wrapText="1"/>
    </xf>
    <xf numFmtId="169" fontId="37" fillId="8" borderId="3" xfId="11" applyNumberFormat="1" applyFont="1" applyFill="1" applyBorder="1" applyAlignment="1">
      <alignment horizontal="center" vertical="center" wrapText="1"/>
    </xf>
    <xf numFmtId="169" fontId="37" fillId="8" borderId="8" xfId="11" applyNumberFormat="1" applyFont="1" applyFill="1" applyBorder="1" applyAlignment="1">
      <alignment horizontal="center" vertical="center" wrapText="1"/>
    </xf>
    <xf numFmtId="165" fontId="37" fillId="8" borderId="6" xfId="0" applyNumberFormat="1" applyFont="1" applyFill="1" applyBorder="1" applyAlignment="1">
      <alignment horizontal="right" vertical="center"/>
    </xf>
    <xf numFmtId="165" fontId="37" fillId="8" borderId="3" xfId="0" applyNumberFormat="1" applyFont="1" applyFill="1" applyBorder="1" applyAlignment="1">
      <alignment horizontal="right" vertical="center"/>
    </xf>
    <xf numFmtId="165" fontId="37" fillId="8" borderId="8" xfId="0" applyNumberFormat="1" applyFont="1" applyFill="1" applyBorder="1" applyAlignment="1">
      <alignment horizontal="right" vertical="center"/>
    </xf>
    <xf numFmtId="169" fontId="37" fillId="0" borderId="0" xfId="11" applyNumberFormat="1" applyFont="1" applyAlignment="1">
      <alignment horizontal="center" vertical="center"/>
    </xf>
    <xf numFmtId="165" fontId="45" fillId="0" borderId="0" xfId="0" applyNumberFormat="1" applyFont="1" applyAlignment="1">
      <alignment vertical="center"/>
    </xf>
    <xf numFmtId="169" fontId="37" fillId="7" borderId="39" xfId="11" applyNumberFormat="1" applyFont="1" applyFill="1" applyBorder="1" applyAlignment="1">
      <alignment horizontal="center" vertical="center" wrapText="1"/>
    </xf>
    <xf numFmtId="44" fontId="37" fillId="6" borderId="17" xfId="11" applyFont="1" applyFill="1" applyBorder="1" applyAlignment="1">
      <alignment horizontal="center" vertical="center" wrapText="1"/>
    </xf>
    <xf numFmtId="49" fontId="37" fillId="6" borderId="14" xfId="0" applyNumberFormat="1" applyFont="1" applyFill="1" applyBorder="1" applyAlignment="1">
      <alignment horizontal="center" vertical="center"/>
    </xf>
    <xf numFmtId="49" fontId="37" fillId="6" borderId="59" xfId="0" applyNumberFormat="1" applyFont="1" applyFill="1" applyBorder="1" applyAlignment="1">
      <alignment horizontal="center" vertical="center"/>
    </xf>
    <xf numFmtId="49" fontId="37" fillId="6" borderId="8" xfId="0" applyNumberFormat="1" applyFont="1" applyFill="1" applyBorder="1" applyAlignment="1">
      <alignment horizontal="center" vertical="center"/>
    </xf>
    <xf numFmtId="170" fontId="37" fillId="6" borderId="33" xfId="13" applyNumberFormat="1" applyFont="1" applyFill="1" applyBorder="1" applyAlignment="1">
      <alignment horizontal="center" vertical="center" wrapText="1"/>
    </xf>
    <xf numFmtId="0" fontId="41" fillId="4" borderId="54" xfId="0" applyNumberFormat="1" applyFont="1" applyFill="1" applyBorder="1" applyAlignment="1">
      <alignment vertical="center"/>
    </xf>
    <xf numFmtId="0" fontId="41" fillId="4" borderId="32" xfId="0" applyNumberFormat="1" applyFont="1" applyFill="1" applyBorder="1" applyAlignment="1">
      <alignment vertical="center"/>
    </xf>
    <xf numFmtId="0" fontId="37" fillId="6" borderId="35" xfId="0" applyNumberFormat="1" applyFont="1" applyFill="1" applyBorder="1" applyAlignment="1">
      <alignment vertical="center" wrapText="1"/>
    </xf>
    <xf numFmtId="165" fontId="37" fillId="6" borderId="20" xfId="11" applyNumberFormat="1" applyFont="1" applyFill="1" applyBorder="1" applyAlignment="1">
      <alignment horizontal="center" vertical="center" wrapText="1"/>
    </xf>
    <xf numFmtId="3" fontId="37" fillId="6" borderId="51" xfId="11" applyNumberFormat="1" applyFont="1" applyFill="1" applyBorder="1" applyAlignment="1">
      <alignment horizontal="center" vertical="center" wrapText="1"/>
    </xf>
    <xf numFmtId="3" fontId="37" fillId="6" borderId="20" xfId="11" applyNumberFormat="1" applyFont="1" applyFill="1" applyBorder="1" applyAlignment="1">
      <alignment horizontal="center" vertical="center" wrapText="1"/>
    </xf>
    <xf numFmtId="3" fontId="37" fillId="6" borderId="25" xfId="11" applyNumberFormat="1" applyFont="1" applyFill="1" applyBorder="1" applyAlignment="1">
      <alignment horizontal="center" vertical="center" wrapText="1"/>
    </xf>
    <xf numFmtId="0" fontId="1" fillId="4" borderId="32" xfId="0" applyNumberFormat="1" applyFont="1" applyFill="1" applyBorder="1" applyAlignment="1">
      <alignment vertical="center"/>
    </xf>
    <xf numFmtId="0" fontId="1" fillId="4" borderId="2" xfId="0" applyNumberFormat="1" applyFont="1" applyFill="1" applyBorder="1" applyAlignment="1">
      <alignment vertical="center"/>
    </xf>
    <xf numFmtId="0" fontId="37" fillId="8" borderId="1" xfId="0" applyNumberFormat="1" applyFont="1" applyFill="1" applyBorder="1" applyAlignment="1">
      <alignment vertical="center"/>
    </xf>
    <xf numFmtId="0" fontId="43" fillId="8" borderId="1" xfId="0" applyNumberFormat="1" applyFont="1" applyFill="1" applyBorder="1" applyAlignment="1">
      <alignment vertical="center"/>
    </xf>
    <xf numFmtId="0" fontId="39" fillId="8" borderId="1" xfId="0" applyNumberFormat="1" applyFont="1" applyFill="1" applyBorder="1" applyAlignment="1">
      <alignment horizontal="center"/>
    </xf>
    <xf numFmtId="14" fontId="37" fillId="8" borderId="1" xfId="0" applyNumberFormat="1" applyFont="1" applyFill="1" applyBorder="1" applyAlignment="1">
      <alignment horizontal="center" vertical="center"/>
    </xf>
    <xf numFmtId="0" fontId="39" fillId="8" borderId="5" xfId="0" applyNumberFormat="1" applyFont="1" applyFill="1" applyBorder="1" applyAlignment="1">
      <alignment vertical="center" wrapText="1"/>
    </xf>
    <xf numFmtId="0" fontId="39" fillId="8" borderId="37" xfId="0" applyNumberFormat="1" applyFont="1" applyFill="1" applyBorder="1" applyAlignment="1">
      <alignment vertical="center" wrapText="1"/>
    </xf>
    <xf numFmtId="0" fontId="35" fillId="8" borderId="35" xfId="0" applyNumberFormat="1" applyFont="1" applyFill="1" applyBorder="1" applyAlignment="1">
      <alignment horizontal="left" vertical="center" wrapText="1"/>
    </xf>
    <xf numFmtId="0" fontId="43" fillId="8" borderId="35" xfId="0" applyNumberFormat="1" applyFont="1" applyFill="1" applyBorder="1" applyAlignment="1">
      <alignment horizontal="left" vertical="center" wrapText="1"/>
    </xf>
    <xf numFmtId="0" fontId="43" fillId="8" borderId="29" xfId="0" applyNumberFormat="1" applyFont="1" applyFill="1" applyBorder="1" applyAlignment="1">
      <alignment horizontal="left" vertical="center" wrapText="1"/>
    </xf>
    <xf numFmtId="10" fontId="43" fillId="8" borderId="20" xfId="11" applyNumberFormat="1" applyFont="1" applyFill="1" applyBorder="1" applyAlignment="1">
      <alignment horizontal="center" vertical="center" wrapText="1"/>
    </xf>
    <xf numFmtId="10" fontId="43" fillId="8" borderId="27" xfId="11" applyNumberFormat="1" applyFont="1" applyFill="1" applyBorder="1" applyAlignment="1">
      <alignment horizontal="center" vertical="center" wrapText="1"/>
    </xf>
    <xf numFmtId="3" fontId="37" fillId="8" borderId="21" xfId="11" applyNumberFormat="1" applyFont="1" applyFill="1" applyBorder="1" applyAlignment="1">
      <alignment horizontal="center" vertical="center" wrapText="1"/>
    </xf>
    <xf numFmtId="3" fontId="37" fillId="8" borderId="22" xfId="11" applyNumberFormat="1" applyFont="1" applyFill="1" applyBorder="1" applyAlignment="1">
      <alignment horizontal="center" vertical="center" wrapText="1"/>
    </xf>
    <xf numFmtId="3" fontId="37" fillId="8" borderId="23" xfId="11" applyNumberFormat="1" applyFont="1" applyFill="1" applyBorder="1" applyAlignment="1">
      <alignment horizontal="center" vertical="center" wrapText="1"/>
    </xf>
    <xf numFmtId="3" fontId="37" fillId="8" borderId="50" xfId="11" applyNumberFormat="1" applyFont="1" applyFill="1" applyBorder="1" applyAlignment="1">
      <alignment horizontal="center" vertical="center" wrapText="1"/>
    </xf>
    <xf numFmtId="3" fontId="37" fillId="8" borderId="19" xfId="11" applyNumberFormat="1" applyFont="1" applyFill="1" applyBorder="1" applyAlignment="1">
      <alignment horizontal="center" vertical="center" wrapText="1"/>
    </xf>
    <xf numFmtId="3" fontId="37" fillId="8" borderId="24" xfId="11" applyNumberFormat="1" applyFont="1" applyFill="1" applyBorder="1" applyAlignment="1">
      <alignment horizontal="center" vertical="center" wrapText="1"/>
    </xf>
    <xf numFmtId="3" fontId="43" fillId="8" borderId="51" xfId="11" applyNumberFormat="1" applyFont="1" applyFill="1" applyBorder="1" applyAlignment="1">
      <alignment horizontal="right" vertical="center" wrapText="1"/>
    </xf>
    <xf numFmtId="3" fontId="37" fillId="8" borderId="20" xfId="11" applyNumberFormat="1" applyFont="1" applyFill="1" applyBorder="1" applyAlignment="1">
      <alignment horizontal="center" vertical="center" wrapText="1"/>
    </xf>
    <xf numFmtId="3" fontId="37" fillId="8" borderId="25" xfId="11" applyNumberFormat="1" applyFont="1" applyFill="1" applyBorder="1" applyAlignment="1">
      <alignment horizontal="center" vertical="center" wrapText="1"/>
    </xf>
    <xf numFmtId="3" fontId="39" fillId="8" borderId="20" xfId="11" applyNumberFormat="1" applyFont="1" applyFill="1" applyBorder="1" applyAlignment="1">
      <alignment horizontal="center" vertical="center" wrapText="1"/>
    </xf>
    <xf numFmtId="3" fontId="39" fillId="8" borderId="25" xfId="11" applyNumberFormat="1" applyFont="1" applyFill="1" applyBorder="1" applyAlignment="1">
      <alignment horizontal="center" vertical="center" wrapText="1"/>
    </xf>
    <xf numFmtId="3" fontId="43" fillId="8" borderId="26" xfId="11" applyNumberFormat="1" applyFont="1" applyFill="1" applyBorder="1" applyAlignment="1">
      <alignment horizontal="right" vertical="center" wrapText="1"/>
    </xf>
    <xf numFmtId="3" fontId="37" fillId="8" borderId="27" xfId="11" applyNumberFormat="1" applyFont="1" applyFill="1" applyBorder="1" applyAlignment="1">
      <alignment horizontal="center" vertical="center" wrapText="1"/>
    </xf>
    <xf numFmtId="3" fontId="37" fillId="8" borderId="28" xfId="11" applyNumberFormat="1" applyFont="1" applyFill="1" applyBorder="1" applyAlignment="1">
      <alignment horizontal="center" vertical="center" wrapText="1"/>
    </xf>
    <xf numFmtId="170" fontId="37" fillId="8" borderId="52" xfId="13" applyNumberFormat="1" applyFont="1" applyFill="1" applyBorder="1" applyAlignment="1">
      <alignment horizontal="center" vertical="center" wrapText="1"/>
    </xf>
    <xf numFmtId="170" fontId="37" fillId="8" borderId="57" xfId="13" applyNumberFormat="1" applyFont="1" applyFill="1" applyBorder="1" applyAlignment="1">
      <alignment horizontal="center" vertical="center" wrapText="1"/>
    </xf>
    <xf numFmtId="164" fontId="11" fillId="5" borderId="9" xfId="0" applyFont="1" applyFill="1" applyBorder="1" applyAlignment="1">
      <alignment horizontal="left"/>
    </xf>
    <xf numFmtId="164" fontId="11" fillId="5" borderId="11" xfId="0" applyFont="1" applyFill="1" applyBorder="1" applyAlignment="1">
      <alignment horizontal="left"/>
    </xf>
    <xf numFmtId="0" fontId="39" fillId="0" borderId="1" xfId="0" applyNumberFormat="1" applyFont="1" applyBorder="1" applyAlignment="1">
      <alignment horizontal="center"/>
    </xf>
    <xf numFmtId="164" fontId="39" fillId="0" borderId="1" xfId="0" applyFont="1" applyBorder="1">
      <alignment horizontal="left" wrapText="1"/>
    </xf>
    <xf numFmtId="49" fontId="37" fillId="3" borderId="1" xfId="0" applyNumberFormat="1" applyFont="1" applyFill="1" applyBorder="1" applyAlignment="1">
      <alignment horizontal="center" vertical="center"/>
    </xf>
    <xf numFmtId="14" fontId="37" fillId="3" borderId="1" xfId="0" applyNumberFormat="1" applyFont="1" applyFill="1" applyBorder="1" applyAlignment="1">
      <alignment horizontal="center"/>
    </xf>
    <xf numFmtId="164" fontId="40" fillId="5" borderId="10" xfId="0" applyFont="1" applyFill="1" applyBorder="1" applyAlignment="1">
      <alignment horizontal="left"/>
    </xf>
    <xf numFmtId="164" fontId="40" fillId="5" borderId="9" xfId="0" applyFont="1" applyFill="1" applyBorder="1" applyAlignment="1">
      <alignment horizontal="left"/>
    </xf>
    <xf numFmtId="164" fontId="40" fillId="5" borderId="11" xfId="0" applyFont="1" applyFill="1" applyBorder="1" applyAlignment="1">
      <alignment horizontal="left"/>
    </xf>
    <xf numFmtId="164" fontId="40" fillId="5" borderId="1" xfId="0" applyFont="1" applyFill="1" applyBorder="1" applyAlignment="1">
      <alignment horizontal="center" vertical="center" wrapText="1"/>
    </xf>
    <xf numFmtId="164" fontId="40" fillId="5" borderId="10" xfId="0" applyFont="1" applyFill="1" applyBorder="1" applyAlignment="1">
      <alignment horizontal="center"/>
    </xf>
    <xf numFmtId="0" fontId="39" fillId="0" borderId="1" xfId="0" applyNumberFormat="1" applyFont="1" applyBorder="1" applyAlignment="1">
      <alignment horizontal="center" vertical="center"/>
    </xf>
    <xf numFmtId="0" fontId="39" fillId="8" borderId="1" xfId="0" applyNumberFormat="1" applyFont="1" applyFill="1" applyBorder="1" applyAlignment="1">
      <alignment horizontal="left"/>
    </xf>
    <xf numFmtId="0" fontId="40" fillId="8" borderId="1" xfId="0" applyNumberFormat="1" applyFont="1" applyFill="1" applyBorder="1" applyAlignment="1">
      <alignment horizontal="left"/>
    </xf>
    <xf numFmtId="14" fontId="37" fillId="8" borderId="1" xfId="0" applyNumberFormat="1" applyFont="1" applyFill="1" applyBorder="1" applyAlignment="1">
      <alignment horizontal="left" vertical="center"/>
    </xf>
    <xf numFmtId="14" fontId="21" fillId="8" borderId="1" xfId="0" applyNumberFormat="1" applyFont="1" applyFill="1" applyBorder="1" applyAlignment="1">
      <alignment horizontal="left" vertical="center"/>
    </xf>
    <xf numFmtId="0" fontId="37" fillId="8" borderId="37" xfId="0" applyNumberFormat="1" applyFont="1" applyFill="1" applyBorder="1" applyAlignment="1">
      <alignment vertical="center" wrapText="1"/>
    </xf>
    <xf numFmtId="165" fontId="37" fillId="8" borderId="48" xfId="11" applyNumberFormat="1" applyFont="1" applyFill="1" applyBorder="1" applyAlignment="1">
      <alignment horizontal="center" vertical="center" wrapText="1"/>
    </xf>
    <xf numFmtId="44" fontId="37" fillId="3" borderId="47" xfId="11" applyFont="1" applyFill="1" applyBorder="1" applyAlignment="1">
      <alignment horizontal="center" vertical="center" wrapText="1"/>
    </xf>
    <xf numFmtId="44" fontId="37" fillId="3" borderId="49" xfId="11" applyFont="1" applyFill="1" applyBorder="1" applyAlignment="1">
      <alignment horizontal="center" vertical="center" wrapText="1"/>
    </xf>
    <xf numFmtId="169" fontId="37" fillId="8" borderId="38" xfId="11" applyNumberFormat="1" applyFont="1" applyFill="1" applyBorder="1" applyAlignment="1">
      <alignment horizontal="center" vertical="center" wrapText="1"/>
    </xf>
    <xf numFmtId="171" fontId="43" fillId="8" borderId="19" xfId="14" applyNumberFormat="1" applyFont="1" applyFill="1" applyBorder="1" applyAlignment="1">
      <alignment horizontal="center" vertical="center" wrapText="1"/>
    </xf>
    <xf numFmtId="0" fontId="14" fillId="6" borderId="4" xfId="0" applyNumberFormat="1" applyFont="1" applyFill="1" applyBorder="1" applyAlignment="1">
      <alignment horizontal="left" vertical="center"/>
    </xf>
    <xf numFmtId="0" fontId="21" fillId="2" borderId="4" xfId="0" applyNumberFormat="1" applyFont="1" applyFill="1" applyBorder="1" applyAlignment="1">
      <alignment horizontal="center" vertical="center"/>
    </xf>
    <xf numFmtId="0" fontId="14" fillId="6" borderId="60" xfId="0" applyNumberFormat="1" applyFont="1" applyFill="1" applyBorder="1" applyAlignment="1">
      <alignment horizontal="left" vertical="center"/>
    </xf>
    <xf numFmtId="0" fontId="30" fillId="0" borderId="32" xfId="0" applyNumberFormat="1" applyFont="1" applyBorder="1" applyAlignment="1">
      <alignment horizontal="center" vertical="center"/>
    </xf>
    <xf numFmtId="1" fontId="37" fillId="6" borderId="37" xfId="0" applyNumberFormat="1" applyFont="1" applyFill="1" applyBorder="1" applyAlignment="1">
      <alignment horizontal="center" vertical="center"/>
    </xf>
    <xf numFmtId="170" fontId="37" fillId="8" borderId="61" xfId="13" applyNumberFormat="1" applyFont="1" applyFill="1" applyBorder="1" applyAlignment="1">
      <alignment horizontal="center" vertical="center" wrapText="1"/>
    </xf>
    <xf numFmtId="0" fontId="28" fillId="4" borderId="0" xfId="0" applyNumberFormat="1" applyFont="1" applyFill="1" applyAlignment="1">
      <alignment vertical="center"/>
    </xf>
    <xf numFmtId="0" fontId="17" fillId="4" borderId="0" xfId="0" applyNumberFormat="1" applyFont="1" applyFill="1" applyAlignment="1">
      <alignment vertical="center"/>
    </xf>
    <xf numFmtId="0" fontId="21" fillId="2" borderId="6" xfId="0" applyNumberFormat="1" applyFont="1" applyFill="1" applyBorder="1" applyAlignment="1">
      <alignment horizontal="center" vertical="center"/>
    </xf>
    <xf numFmtId="49" fontId="37" fillId="6" borderId="0" xfId="0" applyNumberFormat="1" applyFont="1" applyFill="1" applyAlignment="1">
      <alignment horizontal="center" vertical="center"/>
    </xf>
    <xf numFmtId="169" fontId="39" fillId="8" borderId="40" xfId="11" applyNumberFormat="1" applyFont="1" applyFill="1" applyBorder="1" applyAlignment="1">
      <alignment horizontal="center" vertical="center" wrapText="1"/>
    </xf>
    <xf numFmtId="169" fontId="37" fillId="8" borderId="40" xfId="11" applyNumberFormat="1" applyFont="1" applyFill="1" applyBorder="1" applyAlignment="1">
      <alignment horizontal="center" vertical="center" wrapText="1"/>
    </xf>
    <xf numFmtId="0" fontId="2" fillId="4" borderId="4" xfId="0" applyNumberFormat="1" applyFont="1" applyFill="1" applyBorder="1" applyAlignment="1">
      <alignment vertical="center"/>
    </xf>
    <xf numFmtId="0" fontId="14" fillId="6" borderId="16" xfId="0" applyNumberFormat="1" applyFont="1" applyFill="1" applyBorder="1" applyAlignment="1">
      <alignment horizontal="center" vertical="center" wrapText="1"/>
    </xf>
    <xf numFmtId="164" fontId="11" fillId="9" borderId="11" xfId="0" applyFont="1" applyFill="1" applyBorder="1" applyAlignment="1">
      <alignment horizontal="left"/>
    </xf>
    <xf numFmtId="0" fontId="0" fillId="9" borderId="0" xfId="0" applyNumberFormat="1" applyFill="1" applyAlignment="1"/>
    <xf numFmtId="164" fontId="35" fillId="9" borderId="10" xfId="0" applyFont="1" applyFill="1" applyBorder="1" applyAlignment="1">
      <alignment horizontal="left"/>
    </xf>
    <xf numFmtId="0" fontId="35" fillId="0" borderId="11" xfId="0" applyNumberFormat="1" applyFont="1" applyBorder="1" applyAlignment="1">
      <alignment vertical="top" wrapText="1"/>
    </xf>
    <xf numFmtId="0" fontId="39" fillId="0" borderId="9" xfId="0" applyNumberFormat="1" applyFont="1" applyBorder="1" applyAlignment="1">
      <alignment horizontal="center" vertical="center"/>
    </xf>
    <xf numFmtId="0" fontId="35" fillId="0" borderId="9" xfId="0" applyNumberFormat="1" applyFont="1" applyBorder="1" applyAlignment="1">
      <alignment vertical="top" wrapText="1"/>
    </xf>
    <xf numFmtId="0" fontId="0" fillId="0" borderId="11" xfId="0" applyNumberFormat="1" applyBorder="1" applyAlignment="1"/>
    <xf numFmtId="0" fontId="35" fillId="0" borderId="9" xfId="0" applyNumberFormat="1" applyFont="1" applyBorder="1" applyAlignment="1"/>
    <xf numFmtId="169" fontId="37" fillId="3" borderId="38" xfId="11" applyNumberFormat="1" applyFont="1" applyFill="1" applyBorder="1" applyAlignment="1">
      <alignment horizontal="center" vertical="center" wrapText="1"/>
    </xf>
    <xf numFmtId="169" fontId="37" fillId="3" borderId="40" xfId="11" applyNumberFormat="1" applyFont="1" applyFill="1" applyBorder="1" applyAlignment="1">
      <alignment horizontal="center" vertical="center" wrapText="1"/>
    </xf>
    <xf numFmtId="0" fontId="46" fillId="0" borderId="0" xfId="0" applyNumberFormat="1" applyFont="1" applyAlignment="1">
      <alignment vertical="center"/>
    </xf>
    <xf numFmtId="166" fontId="47" fillId="8" borderId="4" xfId="0" applyNumberFormat="1" applyFont="1" applyFill="1" applyBorder="1" applyAlignment="1">
      <alignment horizontal="right" vertical="center"/>
    </xf>
    <xf numFmtId="0" fontId="35" fillId="0" borderId="62" xfId="0" applyNumberFormat="1" applyFont="1" applyBorder="1" applyAlignment="1">
      <alignment vertical="top" wrapText="1"/>
    </xf>
    <xf numFmtId="0" fontId="35" fillId="0" borderId="63" xfId="0" applyNumberFormat="1" applyFont="1" applyBorder="1" applyAlignment="1">
      <alignment vertical="top" wrapText="1"/>
    </xf>
    <xf numFmtId="0" fontId="35" fillId="0" borderId="64" xfId="0" applyNumberFormat="1" applyFont="1" applyBorder="1" applyAlignment="1">
      <alignment vertical="top" wrapText="1"/>
    </xf>
    <xf numFmtId="0" fontId="35" fillId="0" borderId="1" xfId="0" applyNumberFormat="1" applyFont="1" applyBorder="1" applyAlignment="1">
      <alignment vertical="top" wrapText="1"/>
    </xf>
    <xf numFmtId="0" fontId="40" fillId="5" borderId="13" xfId="0" applyNumberFormat="1" applyFont="1" applyFill="1" applyBorder="1" applyAlignment="1" applyProtection="1">
      <alignment horizontal="left" vertical="center"/>
      <protection hidden="1"/>
    </xf>
    <xf numFmtId="0" fontId="40" fillId="5" borderId="0" xfId="0" applyNumberFormat="1" applyFont="1" applyFill="1" applyAlignment="1" applyProtection="1">
      <alignment horizontal="left" vertical="center"/>
      <protection hidden="1"/>
    </xf>
    <xf numFmtId="0" fontId="37" fillId="8" borderId="9" xfId="0" applyNumberFormat="1" applyFont="1" applyFill="1" applyBorder="1" applyAlignment="1">
      <alignment horizontal="left" vertical="center" wrapText="1"/>
    </xf>
    <xf numFmtId="0" fontId="37" fillId="8" borderId="11" xfId="0" applyNumberFormat="1" applyFont="1" applyFill="1" applyBorder="1" applyAlignment="1">
      <alignment horizontal="left" vertical="center" wrapText="1"/>
    </xf>
    <xf numFmtId="0" fontId="39" fillId="5" borderId="56" xfId="0" applyNumberFormat="1" applyFont="1" applyFill="1" applyBorder="1" applyAlignment="1" applyProtection="1">
      <alignment horizontal="left" vertical="center"/>
      <protection hidden="1"/>
    </xf>
    <xf numFmtId="0" fontId="39" fillId="5" borderId="55" xfId="0" applyNumberFormat="1" applyFont="1" applyFill="1" applyBorder="1" applyAlignment="1" applyProtection="1">
      <alignment horizontal="left" vertical="center"/>
      <protection hidden="1"/>
    </xf>
    <xf numFmtId="0" fontId="37" fillId="8" borderId="9" xfId="0" applyNumberFormat="1" applyFont="1" applyFill="1" applyBorder="1" applyAlignment="1">
      <alignment horizontal="left" vertical="center"/>
    </xf>
    <xf numFmtId="0" fontId="37" fillId="8" borderId="11" xfId="0" applyNumberFormat="1" applyFont="1" applyFill="1" applyBorder="1" applyAlignment="1">
      <alignment horizontal="left" vertical="center"/>
    </xf>
  </cellXfs>
  <cellStyles count="15">
    <cellStyle name="Comma" xfId="13" builtinId="3"/>
    <cellStyle name="Comma 3" xfId="3" xr:uid="{00000000-0005-0000-0000-000001000000}"/>
    <cellStyle name="Currency" xfId="11" builtinId="4"/>
    <cellStyle name="Currency 2" xfId="4" xr:uid="{00000000-0005-0000-0000-000003000000}"/>
    <cellStyle name="Normal" xfId="0" builtinId="0"/>
    <cellStyle name="Normal 10 2" xfId="5" xr:uid="{00000000-0005-0000-0000-000005000000}"/>
    <cellStyle name="Normal 2" xfId="1" xr:uid="{00000000-0005-0000-0000-000006000000}"/>
    <cellStyle name="Normal 2 2" xfId="2" xr:uid="{00000000-0005-0000-0000-000007000000}"/>
    <cellStyle name="Normal 2 2 2" xfId="6" xr:uid="{00000000-0005-0000-0000-000008000000}"/>
    <cellStyle name="Normal 3" xfId="8" xr:uid="{00000000-0005-0000-0000-000009000000}"/>
    <cellStyle name="Normal 3 2" xfId="9" xr:uid="{00000000-0005-0000-0000-00000A000000}"/>
    <cellStyle name="Normal 4" xfId="10" xr:uid="{00000000-0005-0000-0000-00000B000000}"/>
    <cellStyle name="Normal 5" xfId="7" xr:uid="{00000000-0005-0000-0000-00000C000000}"/>
    <cellStyle name="Percent" xfId="14" builtinId="5"/>
    <cellStyle name="Style 1" xfId="12"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ARKM/Desktop/My%20Documents/Active%20Clients/SAWS/EPI%20RFP/VCC's/BAFO/SAWS%20EPI%20Offeror%20Stage-2%20VCC%20(2-26-20)(R1,%203-24-20)%20BAFO%20(5-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V\Pieto%20Work\Vectren\AMI\Vectren%20RFP\Final%20AMI%20RFP\Appendix%2016%20-%20AMI%20Pri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48 Mo Deploy Plan"/>
      <sheetName val="Meter, Equip &amp; Services Options"/>
      <sheetName val="SAWS Base Assumptions"/>
      <sheetName val="$Cost Comparison Tables"/>
      <sheetName val="$Compare - Initial vs. BAFO"/>
      <sheetName val="$Cost Comparison Charts"/>
      <sheetName val="(Grid One) EPI Vendor 1"/>
      <sheetName val="(Vanguard US) EPI Vendor 2"/>
      <sheetName val="(UPA) EPI Vendor 3"/>
      <sheetName val="(Sensus (UPA)) EPI Vendor 4"/>
      <sheetName val="(Aclara) EPI Vendor 5"/>
      <sheetName val="(Utiliuse) EPI Vendor 6"/>
      <sheetName val="(Name) EPI Vendor 7"/>
      <sheetName val="(Name) EPI Vendor 8"/>
      <sheetName val="(Name) EPI Vendor 9"/>
      <sheetName val="(Name) EPI Vendor 10"/>
      <sheetName val="Notes"/>
    </sheetNames>
    <sheetDataSet>
      <sheetData sheetId="0" refreshError="1"/>
      <sheetData sheetId="1" refreshError="1"/>
      <sheetData sheetId="2">
        <row r="4">
          <cell r="J4">
            <v>569547.91849564796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Information"/>
      <sheetName val="Meter Explanation"/>
      <sheetName val="Tab 1 - Electric Meters"/>
      <sheetName val="NA - Water Commun. Modules"/>
      <sheetName val="NA HAN devices"/>
      <sheetName val="NA DA Devices"/>
      <sheetName val="Tab 2 - Gas Commun. Modules"/>
      <sheetName val="Tab 3 Network Communications"/>
      <sheetName val="Tab 4 AMI Head-End System"/>
      <sheetName val="Tab 5 Impl. Services &amp; Options"/>
      <sheetName val="Tab 6 Warranty"/>
      <sheetName val="Tab 7 Resources"/>
      <sheetName val="Tab 8 EPI Pricing Schedule"/>
      <sheetName val="Tab 9 Assumptions &amp; Exceptions"/>
      <sheetName val="Meter Models"/>
    </sheetNames>
    <sheetDataSet>
      <sheetData sheetId="0" refreshError="1"/>
      <sheetData sheetId="1">
        <row r="4">
          <cell r="G4" t="str">
            <v>Sample Supplier Name</v>
          </cell>
        </row>
        <row r="12">
          <cell r="H12" t="str">
            <v>Sample Supplier File Name.xls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tabSelected="1" view="pageLayout" topLeftCell="A12" zoomScaleNormal="90" workbookViewId="0">
      <selection activeCell="C29" sqref="C29"/>
    </sheetView>
  </sheetViews>
  <sheetFormatPr defaultRowHeight="12.75" x14ac:dyDescent="0.2"/>
  <cols>
    <col min="1" max="1" width="7.42578125" style="9" customWidth="1"/>
    <col min="2" max="2" width="65.140625" customWidth="1"/>
    <col min="3" max="3" width="27.5703125" customWidth="1"/>
    <col min="4" max="4" width="12.140625" customWidth="1"/>
    <col min="5" max="5" width="9.42578125" customWidth="1"/>
    <col min="6" max="6" width="10.85546875" customWidth="1"/>
    <col min="13" max="13" width="2.140625" customWidth="1"/>
    <col min="14" max="14" width="15.140625" customWidth="1"/>
    <col min="15" max="15" width="12.140625" customWidth="1"/>
    <col min="16" max="16" width="13.42578125" customWidth="1"/>
    <col min="17" max="17" width="14.5703125" customWidth="1"/>
    <col min="18" max="18" width="2.140625" customWidth="1"/>
    <col min="19" max="19" width="12" customWidth="1"/>
    <col min="20" max="20" width="11.85546875" customWidth="1"/>
    <col min="21" max="21" width="14.85546875" customWidth="1"/>
    <col min="22" max="22" width="2.85546875" customWidth="1"/>
    <col min="23" max="23" width="9.85546875" customWidth="1"/>
    <col min="24" max="24" width="10.42578125" customWidth="1"/>
    <col min="25" max="25" width="14.42578125" customWidth="1"/>
    <col min="26" max="26" width="3.42578125" customWidth="1"/>
  </cols>
  <sheetData>
    <row r="1" spans="1:4" ht="15.75" x14ac:dyDescent="0.25">
      <c r="A1" s="220"/>
      <c r="B1" s="219" t="s">
        <v>37</v>
      </c>
      <c r="C1" s="221"/>
      <c r="D1" s="14"/>
    </row>
    <row r="2" spans="1:4" ht="15.75" x14ac:dyDescent="0.2">
      <c r="A2" s="222" t="s">
        <v>1</v>
      </c>
      <c r="B2" s="222" t="s">
        <v>6</v>
      </c>
      <c r="C2" s="222" t="s">
        <v>7</v>
      </c>
      <c r="D2" s="15"/>
    </row>
    <row r="3" spans="1:4" ht="15" x14ac:dyDescent="0.25">
      <c r="A3" s="215">
        <v>1</v>
      </c>
      <c r="B3" s="216" t="s">
        <v>8</v>
      </c>
      <c r="C3" s="217"/>
      <c r="D3" s="41"/>
    </row>
    <row r="4" spans="1:4" ht="15" x14ac:dyDescent="0.25">
      <c r="A4" s="215">
        <v>2</v>
      </c>
      <c r="B4" s="216" t="s">
        <v>24</v>
      </c>
      <c r="C4" s="218"/>
      <c r="D4" s="30"/>
    </row>
    <row r="6" spans="1:4" ht="15.75" x14ac:dyDescent="0.25">
      <c r="A6" s="213"/>
      <c r="B6" s="223" t="s">
        <v>38</v>
      </c>
      <c r="C6" s="214"/>
    </row>
    <row r="7" spans="1:4" s="250" customFormat="1" ht="15" x14ac:dyDescent="0.2">
      <c r="A7" s="224">
        <v>3</v>
      </c>
      <c r="B7" s="251" t="s">
        <v>42</v>
      </c>
      <c r="C7" s="249"/>
    </row>
    <row r="8" spans="1:4" s="250" customFormat="1" ht="15" x14ac:dyDescent="0.2">
      <c r="A8" s="224">
        <v>4</v>
      </c>
      <c r="B8" s="251" t="s">
        <v>47</v>
      </c>
      <c r="C8" s="249"/>
    </row>
    <row r="9" spans="1:4" ht="15" x14ac:dyDescent="0.2">
      <c r="A9" s="224">
        <v>5</v>
      </c>
      <c r="B9" s="261" t="s">
        <v>48</v>
      </c>
      <c r="C9" s="262"/>
    </row>
    <row r="10" spans="1:4" ht="15" x14ac:dyDescent="0.2">
      <c r="A10" s="253">
        <v>6</v>
      </c>
      <c r="B10" s="254" t="s">
        <v>49</v>
      </c>
      <c r="C10" s="252"/>
    </row>
    <row r="11" spans="1:4" ht="15" x14ac:dyDescent="0.2">
      <c r="A11" s="224">
        <v>7</v>
      </c>
      <c r="B11" s="263" t="s">
        <v>45</v>
      </c>
      <c r="C11" s="263"/>
      <c r="D11" s="13"/>
    </row>
    <row r="12" spans="1:4" ht="44.85" customHeight="1" x14ac:dyDescent="0.2">
      <c r="A12" s="253">
        <v>8</v>
      </c>
      <c r="B12" s="264" t="s">
        <v>50</v>
      </c>
      <c r="C12" s="264"/>
      <c r="D12" s="13"/>
    </row>
    <row r="13" spans="1:4" ht="15" x14ac:dyDescent="0.2">
      <c r="A13" s="224">
        <v>9</v>
      </c>
      <c r="B13" s="264" t="s">
        <v>46</v>
      </c>
      <c r="C13" s="264"/>
      <c r="D13" s="13"/>
    </row>
    <row r="14" spans="1:4" ht="15" x14ac:dyDescent="0.2">
      <c r="A14" s="253">
        <v>10</v>
      </c>
      <c r="B14" s="264" t="s">
        <v>43</v>
      </c>
      <c r="C14" s="264"/>
      <c r="D14" s="13"/>
    </row>
    <row r="15" spans="1:4" ht="15" x14ac:dyDescent="0.2">
      <c r="A15" s="224">
        <v>11</v>
      </c>
      <c r="B15" s="256" t="s">
        <v>44</v>
      </c>
      <c r="C15" s="255"/>
    </row>
  </sheetData>
  <protectedRanges>
    <protectedRange sqref="D3 C3:C4" name="Range1"/>
  </protectedRanges>
  <mergeCells count="5">
    <mergeCell ref="B9:C9"/>
    <mergeCell ref="B11:C11"/>
    <mergeCell ref="B14:C14"/>
    <mergeCell ref="B12:C12"/>
    <mergeCell ref="B13:C13"/>
  </mergeCells>
  <pageMargins left="0.25" right="0.25" top="0.5" bottom="0.75" header="0.3" footer="0.3"/>
  <pageSetup orientation="landscape" horizontalDpi="300" verticalDpi="300" r:id="rId1"/>
  <headerFooter>
    <oddFooter>&amp;L&amp;F Addendum No. 1&amp;C&amp;P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89012-1E6E-4C68-903D-29D3AD8D8AF9}">
  <sheetPr>
    <pageSetUpPr fitToPage="1"/>
  </sheetPr>
  <dimension ref="B1:M25"/>
  <sheetViews>
    <sheetView zoomScale="60" zoomScaleNormal="60" workbookViewId="0">
      <selection activeCell="P23" sqref="P23"/>
    </sheetView>
  </sheetViews>
  <sheetFormatPr defaultColWidth="7.140625" defaultRowHeight="12.75" x14ac:dyDescent="0.2"/>
  <cols>
    <col min="1" max="1" width="2.42578125" style="18" customWidth="1"/>
    <col min="2" max="2" width="56.85546875" style="16" bestFit="1" customWidth="1"/>
    <col min="3" max="3" width="1.42578125" style="16" customWidth="1"/>
    <col min="4" max="4" width="22.42578125" style="17" customWidth="1"/>
    <col min="5" max="5" width="1.5703125" style="16" customWidth="1"/>
    <col min="6" max="6" width="22.85546875" style="18" customWidth="1"/>
    <col min="7" max="9" width="22.85546875" style="42" customWidth="1"/>
    <col min="10" max="10" width="6" style="18" customWidth="1"/>
    <col min="11" max="11" width="13.5703125" style="65" customWidth="1"/>
    <col min="12" max="14" width="7.140625" style="18"/>
    <col min="15" max="17" width="7.140625" style="18" customWidth="1"/>
    <col min="18" max="162" width="7.140625" style="18"/>
    <col min="163" max="163" width="6.42578125" style="18" customWidth="1"/>
    <col min="164" max="164" width="23.5703125" style="18" customWidth="1"/>
    <col min="165" max="165" width="0" style="18" hidden="1" customWidth="1"/>
    <col min="166" max="168" width="12.140625" style="18" customWidth="1"/>
    <col min="169" max="170" width="0" style="18" hidden="1" customWidth="1"/>
    <col min="171" max="171" width="12.140625" style="18" customWidth="1"/>
    <col min="172" max="172" width="0" style="18" hidden="1" customWidth="1"/>
    <col min="173" max="173" width="1.42578125" style="18" customWidth="1"/>
    <col min="174" max="183" width="7.140625" style="18"/>
    <col min="184" max="184" width="11.140625" style="18" customWidth="1"/>
    <col min="185" max="418" width="7.140625" style="18"/>
    <col min="419" max="419" width="6.42578125" style="18" customWidth="1"/>
    <col min="420" max="420" width="23.5703125" style="18" customWidth="1"/>
    <col min="421" max="421" width="0" style="18" hidden="1" customWidth="1"/>
    <col min="422" max="424" width="12.140625" style="18" customWidth="1"/>
    <col min="425" max="426" width="0" style="18" hidden="1" customWidth="1"/>
    <col min="427" max="427" width="12.140625" style="18" customWidth="1"/>
    <col min="428" max="428" width="0" style="18" hidden="1" customWidth="1"/>
    <col min="429" max="429" width="1.42578125" style="18" customWidth="1"/>
    <col min="430" max="439" width="7.140625" style="18"/>
    <col min="440" max="440" width="11.140625" style="18" customWidth="1"/>
    <col min="441" max="674" width="7.140625" style="18"/>
    <col min="675" max="675" width="6.42578125" style="18" customWidth="1"/>
    <col min="676" max="676" width="23.5703125" style="18" customWidth="1"/>
    <col min="677" max="677" width="0" style="18" hidden="1" customWidth="1"/>
    <col min="678" max="680" width="12.140625" style="18" customWidth="1"/>
    <col min="681" max="682" width="0" style="18" hidden="1" customWidth="1"/>
    <col min="683" max="683" width="12.140625" style="18" customWidth="1"/>
    <col min="684" max="684" width="0" style="18" hidden="1" customWidth="1"/>
    <col min="685" max="685" width="1.42578125" style="18" customWidth="1"/>
    <col min="686" max="695" width="7.140625" style="18"/>
    <col min="696" max="696" width="11.140625" style="18" customWidth="1"/>
    <col min="697" max="930" width="7.140625" style="18"/>
    <col min="931" max="931" width="6.42578125" style="18" customWidth="1"/>
    <col min="932" max="932" width="23.5703125" style="18" customWidth="1"/>
    <col min="933" max="933" width="0" style="18" hidden="1" customWidth="1"/>
    <col min="934" max="936" width="12.140625" style="18" customWidth="1"/>
    <col min="937" max="938" width="0" style="18" hidden="1" customWidth="1"/>
    <col min="939" max="939" width="12.140625" style="18" customWidth="1"/>
    <col min="940" max="940" width="0" style="18" hidden="1" customWidth="1"/>
    <col min="941" max="941" width="1.42578125" style="18" customWidth="1"/>
    <col min="942" max="951" width="7.140625" style="18"/>
    <col min="952" max="952" width="11.140625" style="18" customWidth="1"/>
    <col min="953" max="1186" width="7.140625" style="18"/>
    <col min="1187" max="1187" width="6.42578125" style="18" customWidth="1"/>
    <col min="1188" max="1188" width="23.5703125" style="18" customWidth="1"/>
    <col min="1189" max="1189" width="0" style="18" hidden="1" customWidth="1"/>
    <col min="1190" max="1192" width="12.140625" style="18" customWidth="1"/>
    <col min="1193" max="1194" width="0" style="18" hidden="1" customWidth="1"/>
    <col min="1195" max="1195" width="12.140625" style="18" customWidth="1"/>
    <col min="1196" max="1196" width="0" style="18" hidden="1" customWidth="1"/>
    <col min="1197" max="1197" width="1.42578125" style="18" customWidth="1"/>
    <col min="1198" max="1207" width="7.140625" style="18"/>
    <col min="1208" max="1208" width="11.140625" style="18" customWidth="1"/>
    <col min="1209" max="1442" width="7.140625" style="18"/>
    <col min="1443" max="1443" width="6.42578125" style="18" customWidth="1"/>
    <col min="1444" max="1444" width="23.5703125" style="18" customWidth="1"/>
    <col min="1445" max="1445" width="0" style="18" hidden="1" customWidth="1"/>
    <col min="1446" max="1448" width="12.140625" style="18" customWidth="1"/>
    <col min="1449" max="1450" width="0" style="18" hidden="1" customWidth="1"/>
    <col min="1451" max="1451" width="12.140625" style="18" customWidth="1"/>
    <col min="1452" max="1452" width="0" style="18" hidden="1" customWidth="1"/>
    <col min="1453" max="1453" width="1.42578125" style="18" customWidth="1"/>
    <col min="1454" max="1463" width="7.140625" style="18"/>
    <col min="1464" max="1464" width="11.140625" style="18" customWidth="1"/>
    <col min="1465" max="1698" width="7.140625" style="18"/>
    <col min="1699" max="1699" width="6.42578125" style="18" customWidth="1"/>
    <col min="1700" max="1700" width="23.5703125" style="18" customWidth="1"/>
    <col min="1701" max="1701" width="0" style="18" hidden="1" customWidth="1"/>
    <col min="1702" max="1704" width="12.140625" style="18" customWidth="1"/>
    <col min="1705" max="1706" width="0" style="18" hidden="1" customWidth="1"/>
    <col min="1707" max="1707" width="12.140625" style="18" customWidth="1"/>
    <col min="1708" max="1708" width="0" style="18" hidden="1" customWidth="1"/>
    <col min="1709" max="1709" width="1.42578125" style="18" customWidth="1"/>
    <col min="1710" max="1719" width="7.140625" style="18"/>
    <col min="1720" max="1720" width="11.140625" style="18" customWidth="1"/>
    <col min="1721" max="1954" width="7.140625" style="18"/>
    <col min="1955" max="1955" width="6.42578125" style="18" customWidth="1"/>
    <col min="1956" max="1956" width="23.5703125" style="18" customWidth="1"/>
    <col min="1957" max="1957" width="0" style="18" hidden="1" customWidth="1"/>
    <col min="1958" max="1960" width="12.140625" style="18" customWidth="1"/>
    <col min="1961" max="1962" width="0" style="18" hidden="1" customWidth="1"/>
    <col min="1963" max="1963" width="12.140625" style="18" customWidth="1"/>
    <col min="1964" max="1964" width="0" style="18" hidden="1" customWidth="1"/>
    <col min="1965" max="1965" width="1.42578125" style="18" customWidth="1"/>
    <col min="1966" max="1975" width="7.140625" style="18"/>
    <col min="1976" max="1976" width="11.140625" style="18" customWidth="1"/>
    <col min="1977" max="2210" width="7.140625" style="18"/>
    <col min="2211" max="2211" width="6.42578125" style="18" customWidth="1"/>
    <col min="2212" max="2212" width="23.5703125" style="18" customWidth="1"/>
    <col min="2213" max="2213" width="0" style="18" hidden="1" customWidth="1"/>
    <col min="2214" max="2216" width="12.140625" style="18" customWidth="1"/>
    <col min="2217" max="2218" width="0" style="18" hidden="1" customWidth="1"/>
    <col min="2219" max="2219" width="12.140625" style="18" customWidth="1"/>
    <col min="2220" max="2220" width="0" style="18" hidden="1" customWidth="1"/>
    <col min="2221" max="2221" width="1.42578125" style="18" customWidth="1"/>
    <col min="2222" max="2231" width="7.140625" style="18"/>
    <col min="2232" max="2232" width="11.140625" style="18" customWidth="1"/>
    <col min="2233" max="2466" width="7.140625" style="18"/>
    <col min="2467" max="2467" width="6.42578125" style="18" customWidth="1"/>
    <col min="2468" max="2468" width="23.5703125" style="18" customWidth="1"/>
    <col min="2469" max="2469" width="0" style="18" hidden="1" customWidth="1"/>
    <col min="2470" max="2472" width="12.140625" style="18" customWidth="1"/>
    <col min="2473" max="2474" width="0" style="18" hidden="1" customWidth="1"/>
    <col min="2475" max="2475" width="12.140625" style="18" customWidth="1"/>
    <col min="2476" max="2476" width="0" style="18" hidden="1" customWidth="1"/>
    <col min="2477" max="2477" width="1.42578125" style="18" customWidth="1"/>
    <col min="2478" max="2487" width="7.140625" style="18"/>
    <col min="2488" max="2488" width="11.140625" style="18" customWidth="1"/>
    <col min="2489" max="2722" width="7.140625" style="18"/>
    <col min="2723" max="2723" width="6.42578125" style="18" customWidth="1"/>
    <col min="2724" max="2724" width="23.5703125" style="18" customWidth="1"/>
    <col min="2725" max="2725" width="0" style="18" hidden="1" customWidth="1"/>
    <col min="2726" max="2728" width="12.140625" style="18" customWidth="1"/>
    <col min="2729" max="2730" width="0" style="18" hidden="1" customWidth="1"/>
    <col min="2731" max="2731" width="12.140625" style="18" customWidth="1"/>
    <col min="2732" max="2732" width="0" style="18" hidden="1" customWidth="1"/>
    <col min="2733" max="2733" width="1.42578125" style="18" customWidth="1"/>
    <col min="2734" max="2743" width="7.140625" style="18"/>
    <col min="2744" max="2744" width="11.140625" style="18" customWidth="1"/>
    <col min="2745" max="2978" width="7.140625" style="18"/>
    <col min="2979" max="2979" width="6.42578125" style="18" customWidth="1"/>
    <col min="2980" max="2980" width="23.5703125" style="18" customWidth="1"/>
    <col min="2981" max="2981" width="0" style="18" hidden="1" customWidth="1"/>
    <col min="2982" max="2984" width="12.140625" style="18" customWidth="1"/>
    <col min="2985" max="2986" width="0" style="18" hidden="1" customWidth="1"/>
    <col min="2987" max="2987" width="12.140625" style="18" customWidth="1"/>
    <col min="2988" max="2988" width="0" style="18" hidden="1" customWidth="1"/>
    <col min="2989" max="2989" width="1.42578125" style="18" customWidth="1"/>
    <col min="2990" max="2999" width="7.140625" style="18"/>
    <col min="3000" max="3000" width="11.140625" style="18" customWidth="1"/>
    <col min="3001" max="3234" width="7.140625" style="18"/>
    <col min="3235" max="3235" width="6.42578125" style="18" customWidth="1"/>
    <col min="3236" max="3236" width="23.5703125" style="18" customWidth="1"/>
    <col min="3237" max="3237" width="0" style="18" hidden="1" customWidth="1"/>
    <col min="3238" max="3240" width="12.140625" style="18" customWidth="1"/>
    <col min="3241" max="3242" width="0" style="18" hidden="1" customWidth="1"/>
    <col min="3243" max="3243" width="12.140625" style="18" customWidth="1"/>
    <col min="3244" max="3244" width="0" style="18" hidden="1" customWidth="1"/>
    <col min="3245" max="3245" width="1.42578125" style="18" customWidth="1"/>
    <col min="3246" max="3255" width="7.140625" style="18"/>
    <col min="3256" max="3256" width="11.140625" style="18" customWidth="1"/>
    <col min="3257" max="3490" width="7.140625" style="18"/>
    <col min="3491" max="3491" width="6.42578125" style="18" customWidth="1"/>
    <col min="3492" max="3492" width="23.5703125" style="18" customWidth="1"/>
    <col min="3493" max="3493" width="0" style="18" hidden="1" customWidth="1"/>
    <col min="3494" max="3496" width="12.140625" style="18" customWidth="1"/>
    <col min="3497" max="3498" width="0" style="18" hidden="1" customWidth="1"/>
    <col min="3499" max="3499" width="12.140625" style="18" customWidth="1"/>
    <col min="3500" max="3500" width="0" style="18" hidden="1" customWidth="1"/>
    <col min="3501" max="3501" width="1.42578125" style="18" customWidth="1"/>
    <col min="3502" max="3511" width="7.140625" style="18"/>
    <col min="3512" max="3512" width="11.140625" style="18" customWidth="1"/>
    <col min="3513" max="3746" width="7.140625" style="18"/>
    <col min="3747" max="3747" width="6.42578125" style="18" customWidth="1"/>
    <col min="3748" max="3748" width="23.5703125" style="18" customWidth="1"/>
    <col min="3749" max="3749" width="0" style="18" hidden="1" customWidth="1"/>
    <col min="3750" max="3752" width="12.140625" style="18" customWidth="1"/>
    <col min="3753" max="3754" width="0" style="18" hidden="1" customWidth="1"/>
    <col min="3755" max="3755" width="12.140625" style="18" customWidth="1"/>
    <col min="3756" max="3756" width="0" style="18" hidden="1" customWidth="1"/>
    <col min="3757" max="3757" width="1.42578125" style="18" customWidth="1"/>
    <col min="3758" max="3767" width="7.140625" style="18"/>
    <col min="3768" max="3768" width="11.140625" style="18" customWidth="1"/>
    <col min="3769" max="4002" width="7.140625" style="18"/>
    <col min="4003" max="4003" width="6.42578125" style="18" customWidth="1"/>
    <col min="4004" max="4004" width="23.5703125" style="18" customWidth="1"/>
    <col min="4005" max="4005" width="0" style="18" hidden="1" customWidth="1"/>
    <col min="4006" max="4008" width="12.140625" style="18" customWidth="1"/>
    <col min="4009" max="4010" width="0" style="18" hidden="1" customWidth="1"/>
    <col min="4011" max="4011" width="12.140625" style="18" customWidth="1"/>
    <col min="4012" max="4012" width="0" style="18" hidden="1" customWidth="1"/>
    <col min="4013" max="4013" width="1.42578125" style="18" customWidth="1"/>
    <col min="4014" max="4023" width="7.140625" style="18"/>
    <col min="4024" max="4024" width="11.140625" style="18" customWidth="1"/>
    <col min="4025" max="4258" width="7.140625" style="18"/>
    <col min="4259" max="4259" width="6.42578125" style="18" customWidth="1"/>
    <col min="4260" max="4260" width="23.5703125" style="18" customWidth="1"/>
    <col min="4261" max="4261" width="0" style="18" hidden="1" customWidth="1"/>
    <col min="4262" max="4264" width="12.140625" style="18" customWidth="1"/>
    <col min="4265" max="4266" width="0" style="18" hidden="1" customWidth="1"/>
    <col min="4267" max="4267" width="12.140625" style="18" customWidth="1"/>
    <col min="4268" max="4268" width="0" style="18" hidden="1" customWidth="1"/>
    <col min="4269" max="4269" width="1.42578125" style="18" customWidth="1"/>
    <col min="4270" max="4279" width="7.140625" style="18"/>
    <col min="4280" max="4280" width="11.140625" style="18" customWidth="1"/>
    <col min="4281" max="4514" width="7.140625" style="18"/>
    <col min="4515" max="4515" width="6.42578125" style="18" customWidth="1"/>
    <col min="4516" max="4516" width="23.5703125" style="18" customWidth="1"/>
    <col min="4517" max="4517" width="0" style="18" hidden="1" customWidth="1"/>
    <col min="4518" max="4520" width="12.140625" style="18" customWidth="1"/>
    <col min="4521" max="4522" width="0" style="18" hidden="1" customWidth="1"/>
    <col min="4523" max="4523" width="12.140625" style="18" customWidth="1"/>
    <col min="4524" max="4524" width="0" style="18" hidden="1" customWidth="1"/>
    <col min="4525" max="4525" width="1.42578125" style="18" customWidth="1"/>
    <col min="4526" max="4535" width="7.140625" style="18"/>
    <col min="4536" max="4536" width="11.140625" style="18" customWidth="1"/>
    <col min="4537" max="4770" width="7.140625" style="18"/>
    <col min="4771" max="4771" width="6.42578125" style="18" customWidth="1"/>
    <col min="4772" max="4772" width="23.5703125" style="18" customWidth="1"/>
    <col min="4773" max="4773" width="0" style="18" hidden="1" customWidth="1"/>
    <col min="4774" max="4776" width="12.140625" style="18" customWidth="1"/>
    <col min="4777" max="4778" width="0" style="18" hidden="1" customWidth="1"/>
    <col min="4779" max="4779" width="12.140625" style="18" customWidth="1"/>
    <col min="4780" max="4780" width="0" style="18" hidden="1" customWidth="1"/>
    <col min="4781" max="4781" width="1.42578125" style="18" customWidth="1"/>
    <col min="4782" max="4791" width="7.140625" style="18"/>
    <col min="4792" max="4792" width="11.140625" style="18" customWidth="1"/>
    <col min="4793" max="5026" width="7.140625" style="18"/>
    <col min="5027" max="5027" width="6.42578125" style="18" customWidth="1"/>
    <col min="5028" max="5028" width="23.5703125" style="18" customWidth="1"/>
    <col min="5029" max="5029" width="0" style="18" hidden="1" customWidth="1"/>
    <col min="5030" max="5032" width="12.140625" style="18" customWidth="1"/>
    <col min="5033" max="5034" width="0" style="18" hidden="1" customWidth="1"/>
    <col min="5035" max="5035" width="12.140625" style="18" customWidth="1"/>
    <col min="5036" max="5036" width="0" style="18" hidden="1" customWidth="1"/>
    <col min="5037" max="5037" width="1.42578125" style="18" customWidth="1"/>
    <col min="5038" max="5047" width="7.140625" style="18"/>
    <col min="5048" max="5048" width="11.140625" style="18" customWidth="1"/>
    <col min="5049" max="5282" width="7.140625" style="18"/>
    <col min="5283" max="5283" width="6.42578125" style="18" customWidth="1"/>
    <col min="5284" max="5284" width="23.5703125" style="18" customWidth="1"/>
    <col min="5285" max="5285" width="0" style="18" hidden="1" customWidth="1"/>
    <col min="5286" max="5288" width="12.140625" style="18" customWidth="1"/>
    <col min="5289" max="5290" width="0" style="18" hidden="1" customWidth="1"/>
    <col min="5291" max="5291" width="12.140625" style="18" customWidth="1"/>
    <col min="5292" max="5292" width="0" style="18" hidden="1" customWidth="1"/>
    <col min="5293" max="5293" width="1.42578125" style="18" customWidth="1"/>
    <col min="5294" max="5303" width="7.140625" style="18"/>
    <col min="5304" max="5304" width="11.140625" style="18" customWidth="1"/>
    <col min="5305" max="5538" width="7.140625" style="18"/>
    <col min="5539" max="5539" width="6.42578125" style="18" customWidth="1"/>
    <col min="5540" max="5540" width="23.5703125" style="18" customWidth="1"/>
    <col min="5541" max="5541" width="0" style="18" hidden="1" customWidth="1"/>
    <col min="5542" max="5544" width="12.140625" style="18" customWidth="1"/>
    <col min="5545" max="5546" width="0" style="18" hidden="1" customWidth="1"/>
    <col min="5547" max="5547" width="12.140625" style="18" customWidth="1"/>
    <col min="5548" max="5548" width="0" style="18" hidden="1" customWidth="1"/>
    <col min="5549" max="5549" width="1.42578125" style="18" customWidth="1"/>
    <col min="5550" max="5559" width="7.140625" style="18"/>
    <col min="5560" max="5560" width="11.140625" style="18" customWidth="1"/>
    <col min="5561" max="5794" width="7.140625" style="18"/>
    <col min="5795" max="5795" width="6.42578125" style="18" customWidth="1"/>
    <col min="5796" max="5796" width="23.5703125" style="18" customWidth="1"/>
    <col min="5797" max="5797" width="0" style="18" hidden="1" customWidth="1"/>
    <col min="5798" max="5800" width="12.140625" style="18" customWidth="1"/>
    <col min="5801" max="5802" width="0" style="18" hidden="1" customWidth="1"/>
    <col min="5803" max="5803" width="12.140625" style="18" customWidth="1"/>
    <col min="5804" max="5804" width="0" style="18" hidden="1" customWidth="1"/>
    <col min="5805" max="5805" width="1.42578125" style="18" customWidth="1"/>
    <col min="5806" max="5815" width="7.140625" style="18"/>
    <col min="5816" max="5816" width="11.140625" style="18" customWidth="1"/>
    <col min="5817" max="6050" width="7.140625" style="18"/>
    <col min="6051" max="6051" width="6.42578125" style="18" customWidth="1"/>
    <col min="6052" max="6052" width="23.5703125" style="18" customWidth="1"/>
    <col min="6053" max="6053" width="0" style="18" hidden="1" customWidth="1"/>
    <col min="6054" max="6056" width="12.140625" style="18" customWidth="1"/>
    <col min="6057" max="6058" width="0" style="18" hidden="1" customWidth="1"/>
    <col min="6059" max="6059" width="12.140625" style="18" customWidth="1"/>
    <col min="6060" max="6060" width="0" style="18" hidden="1" customWidth="1"/>
    <col min="6061" max="6061" width="1.42578125" style="18" customWidth="1"/>
    <col min="6062" max="6071" width="7.140625" style="18"/>
    <col min="6072" max="6072" width="11.140625" style="18" customWidth="1"/>
    <col min="6073" max="6306" width="7.140625" style="18"/>
    <col min="6307" max="6307" width="6.42578125" style="18" customWidth="1"/>
    <col min="6308" max="6308" width="23.5703125" style="18" customWidth="1"/>
    <col min="6309" max="6309" width="0" style="18" hidden="1" customWidth="1"/>
    <col min="6310" max="6312" width="12.140625" style="18" customWidth="1"/>
    <col min="6313" max="6314" width="0" style="18" hidden="1" customWidth="1"/>
    <col min="6315" max="6315" width="12.140625" style="18" customWidth="1"/>
    <col min="6316" max="6316" width="0" style="18" hidden="1" customWidth="1"/>
    <col min="6317" max="6317" width="1.42578125" style="18" customWidth="1"/>
    <col min="6318" max="6327" width="7.140625" style="18"/>
    <col min="6328" max="6328" width="11.140625" style="18" customWidth="1"/>
    <col min="6329" max="6562" width="7.140625" style="18"/>
    <col min="6563" max="6563" width="6.42578125" style="18" customWidth="1"/>
    <col min="6564" max="6564" width="23.5703125" style="18" customWidth="1"/>
    <col min="6565" max="6565" width="0" style="18" hidden="1" customWidth="1"/>
    <col min="6566" max="6568" width="12.140625" style="18" customWidth="1"/>
    <col min="6569" max="6570" width="0" style="18" hidden="1" customWidth="1"/>
    <col min="6571" max="6571" width="12.140625" style="18" customWidth="1"/>
    <col min="6572" max="6572" width="0" style="18" hidden="1" customWidth="1"/>
    <col min="6573" max="6573" width="1.42578125" style="18" customWidth="1"/>
    <col min="6574" max="6583" width="7.140625" style="18"/>
    <col min="6584" max="6584" width="11.140625" style="18" customWidth="1"/>
    <col min="6585" max="6818" width="7.140625" style="18"/>
    <col min="6819" max="6819" width="6.42578125" style="18" customWidth="1"/>
    <col min="6820" max="6820" width="23.5703125" style="18" customWidth="1"/>
    <col min="6821" max="6821" width="0" style="18" hidden="1" customWidth="1"/>
    <col min="6822" max="6824" width="12.140625" style="18" customWidth="1"/>
    <col min="6825" max="6826" width="0" style="18" hidden="1" customWidth="1"/>
    <col min="6827" max="6827" width="12.140625" style="18" customWidth="1"/>
    <col min="6828" max="6828" width="0" style="18" hidden="1" customWidth="1"/>
    <col min="6829" max="6829" width="1.42578125" style="18" customWidth="1"/>
    <col min="6830" max="6839" width="7.140625" style="18"/>
    <col min="6840" max="6840" width="11.140625" style="18" customWidth="1"/>
    <col min="6841" max="7074" width="7.140625" style="18"/>
    <col min="7075" max="7075" width="6.42578125" style="18" customWidth="1"/>
    <col min="7076" max="7076" width="23.5703125" style="18" customWidth="1"/>
    <col min="7077" max="7077" width="0" style="18" hidden="1" customWidth="1"/>
    <col min="7078" max="7080" width="12.140625" style="18" customWidth="1"/>
    <col min="7081" max="7082" width="0" style="18" hidden="1" customWidth="1"/>
    <col min="7083" max="7083" width="12.140625" style="18" customWidth="1"/>
    <col min="7084" max="7084" width="0" style="18" hidden="1" customWidth="1"/>
    <col min="7085" max="7085" width="1.42578125" style="18" customWidth="1"/>
    <col min="7086" max="7095" width="7.140625" style="18"/>
    <col min="7096" max="7096" width="11.140625" style="18" customWidth="1"/>
    <col min="7097" max="7330" width="7.140625" style="18"/>
    <col min="7331" max="7331" width="6.42578125" style="18" customWidth="1"/>
    <col min="7332" max="7332" width="23.5703125" style="18" customWidth="1"/>
    <col min="7333" max="7333" width="0" style="18" hidden="1" customWidth="1"/>
    <col min="7334" max="7336" width="12.140625" style="18" customWidth="1"/>
    <col min="7337" max="7338" width="0" style="18" hidden="1" customWidth="1"/>
    <col min="7339" max="7339" width="12.140625" style="18" customWidth="1"/>
    <col min="7340" max="7340" width="0" style="18" hidden="1" customWidth="1"/>
    <col min="7341" max="7341" width="1.42578125" style="18" customWidth="1"/>
    <col min="7342" max="7351" width="7.140625" style="18"/>
    <col min="7352" max="7352" width="11.140625" style="18" customWidth="1"/>
    <col min="7353" max="7586" width="7.140625" style="18"/>
    <col min="7587" max="7587" width="6.42578125" style="18" customWidth="1"/>
    <col min="7588" max="7588" width="23.5703125" style="18" customWidth="1"/>
    <col min="7589" max="7589" width="0" style="18" hidden="1" customWidth="1"/>
    <col min="7590" max="7592" width="12.140625" style="18" customWidth="1"/>
    <col min="7593" max="7594" width="0" style="18" hidden="1" customWidth="1"/>
    <col min="7595" max="7595" width="12.140625" style="18" customWidth="1"/>
    <col min="7596" max="7596" width="0" style="18" hidden="1" customWidth="1"/>
    <col min="7597" max="7597" width="1.42578125" style="18" customWidth="1"/>
    <col min="7598" max="7607" width="7.140625" style="18"/>
    <col min="7608" max="7608" width="11.140625" style="18" customWidth="1"/>
    <col min="7609" max="7842" width="7.140625" style="18"/>
    <col min="7843" max="7843" width="6.42578125" style="18" customWidth="1"/>
    <col min="7844" max="7844" width="23.5703125" style="18" customWidth="1"/>
    <col min="7845" max="7845" width="0" style="18" hidden="1" customWidth="1"/>
    <col min="7846" max="7848" width="12.140625" style="18" customWidth="1"/>
    <col min="7849" max="7850" width="0" style="18" hidden="1" customWidth="1"/>
    <col min="7851" max="7851" width="12.140625" style="18" customWidth="1"/>
    <col min="7852" max="7852" width="0" style="18" hidden="1" customWidth="1"/>
    <col min="7853" max="7853" width="1.42578125" style="18" customWidth="1"/>
    <col min="7854" max="7863" width="7.140625" style="18"/>
    <col min="7864" max="7864" width="11.140625" style="18" customWidth="1"/>
    <col min="7865" max="8098" width="7.140625" style="18"/>
    <col min="8099" max="8099" width="6.42578125" style="18" customWidth="1"/>
    <col min="8100" max="8100" width="23.5703125" style="18" customWidth="1"/>
    <col min="8101" max="8101" width="0" style="18" hidden="1" customWidth="1"/>
    <col min="8102" max="8104" width="12.140625" style="18" customWidth="1"/>
    <col min="8105" max="8106" width="0" style="18" hidden="1" customWidth="1"/>
    <col min="8107" max="8107" width="12.140625" style="18" customWidth="1"/>
    <col min="8108" max="8108" width="0" style="18" hidden="1" customWidth="1"/>
    <col min="8109" max="8109" width="1.42578125" style="18" customWidth="1"/>
    <col min="8110" max="8119" width="7.140625" style="18"/>
    <col min="8120" max="8120" width="11.140625" style="18" customWidth="1"/>
    <col min="8121" max="8354" width="7.140625" style="18"/>
    <col min="8355" max="8355" width="6.42578125" style="18" customWidth="1"/>
    <col min="8356" max="8356" width="23.5703125" style="18" customWidth="1"/>
    <col min="8357" max="8357" width="0" style="18" hidden="1" customWidth="1"/>
    <col min="8358" max="8360" width="12.140625" style="18" customWidth="1"/>
    <col min="8361" max="8362" width="0" style="18" hidden="1" customWidth="1"/>
    <col min="8363" max="8363" width="12.140625" style="18" customWidth="1"/>
    <col min="8364" max="8364" width="0" style="18" hidden="1" customWidth="1"/>
    <col min="8365" max="8365" width="1.42578125" style="18" customWidth="1"/>
    <col min="8366" max="8375" width="7.140625" style="18"/>
    <col min="8376" max="8376" width="11.140625" style="18" customWidth="1"/>
    <col min="8377" max="8610" width="7.140625" style="18"/>
    <col min="8611" max="8611" width="6.42578125" style="18" customWidth="1"/>
    <col min="8612" max="8612" width="23.5703125" style="18" customWidth="1"/>
    <col min="8613" max="8613" width="0" style="18" hidden="1" customWidth="1"/>
    <col min="8614" max="8616" width="12.140625" style="18" customWidth="1"/>
    <col min="8617" max="8618" width="0" style="18" hidden="1" customWidth="1"/>
    <col min="8619" max="8619" width="12.140625" style="18" customWidth="1"/>
    <col min="8620" max="8620" width="0" style="18" hidden="1" customWidth="1"/>
    <col min="8621" max="8621" width="1.42578125" style="18" customWidth="1"/>
    <col min="8622" max="8631" width="7.140625" style="18"/>
    <col min="8632" max="8632" width="11.140625" style="18" customWidth="1"/>
    <col min="8633" max="8866" width="7.140625" style="18"/>
    <col min="8867" max="8867" width="6.42578125" style="18" customWidth="1"/>
    <col min="8868" max="8868" width="23.5703125" style="18" customWidth="1"/>
    <col min="8869" max="8869" width="0" style="18" hidden="1" customWidth="1"/>
    <col min="8870" max="8872" width="12.140625" style="18" customWidth="1"/>
    <col min="8873" max="8874" width="0" style="18" hidden="1" customWidth="1"/>
    <col min="8875" max="8875" width="12.140625" style="18" customWidth="1"/>
    <col min="8876" max="8876" width="0" style="18" hidden="1" customWidth="1"/>
    <col min="8877" max="8877" width="1.42578125" style="18" customWidth="1"/>
    <col min="8878" max="8887" width="7.140625" style="18"/>
    <col min="8888" max="8888" width="11.140625" style="18" customWidth="1"/>
    <col min="8889" max="9122" width="7.140625" style="18"/>
    <col min="9123" max="9123" width="6.42578125" style="18" customWidth="1"/>
    <col min="9124" max="9124" width="23.5703125" style="18" customWidth="1"/>
    <col min="9125" max="9125" width="0" style="18" hidden="1" customWidth="1"/>
    <col min="9126" max="9128" width="12.140625" style="18" customWidth="1"/>
    <col min="9129" max="9130" width="0" style="18" hidden="1" customWidth="1"/>
    <col min="9131" max="9131" width="12.140625" style="18" customWidth="1"/>
    <col min="9132" max="9132" width="0" style="18" hidden="1" customWidth="1"/>
    <col min="9133" max="9133" width="1.42578125" style="18" customWidth="1"/>
    <col min="9134" max="9143" width="7.140625" style="18"/>
    <col min="9144" max="9144" width="11.140625" style="18" customWidth="1"/>
    <col min="9145" max="9378" width="7.140625" style="18"/>
    <col min="9379" max="9379" width="6.42578125" style="18" customWidth="1"/>
    <col min="9380" max="9380" width="23.5703125" style="18" customWidth="1"/>
    <col min="9381" max="9381" width="0" style="18" hidden="1" customWidth="1"/>
    <col min="9382" max="9384" width="12.140625" style="18" customWidth="1"/>
    <col min="9385" max="9386" width="0" style="18" hidden="1" customWidth="1"/>
    <col min="9387" max="9387" width="12.140625" style="18" customWidth="1"/>
    <col min="9388" max="9388" width="0" style="18" hidden="1" customWidth="1"/>
    <col min="9389" max="9389" width="1.42578125" style="18" customWidth="1"/>
    <col min="9390" max="9399" width="7.140625" style="18"/>
    <col min="9400" max="9400" width="11.140625" style="18" customWidth="1"/>
    <col min="9401" max="9634" width="7.140625" style="18"/>
    <col min="9635" max="9635" width="6.42578125" style="18" customWidth="1"/>
    <col min="9636" max="9636" width="23.5703125" style="18" customWidth="1"/>
    <col min="9637" max="9637" width="0" style="18" hidden="1" customWidth="1"/>
    <col min="9638" max="9640" width="12.140625" style="18" customWidth="1"/>
    <col min="9641" max="9642" width="0" style="18" hidden="1" customWidth="1"/>
    <col min="9643" max="9643" width="12.140625" style="18" customWidth="1"/>
    <col min="9644" max="9644" width="0" style="18" hidden="1" customWidth="1"/>
    <col min="9645" max="9645" width="1.42578125" style="18" customWidth="1"/>
    <col min="9646" max="9655" width="7.140625" style="18"/>
    <col min="9656" max="9656" width="11.140625" style="18" customWidth="1"/>
    <col min="9657" max="9890" width="7.140625" style="18"/>
    <col min="9891" max="9891" width="6.42578125" style="18" customWidth="1"/>
    <col min="9892" max="9892" width="23.5703125" style="18" customWidth="1"/>
    <col min="9893" max="9893" width="0" style="18" hidden="1" customWidth="1"/>
    <col min="9894" max="9896" width="12.140625" style="18" customWidth="1"/>
    <col min="9897" max="9898" width="0" style="18" hidden="1" customWidth="1"/>
    <col min="9899" max="9899" width="12.140625" style="18" customWidth="1"/>
    <col min="9900" max="9900" width="0" style="18" hidden="1" customWidth="1"/>
    <col min="9901" max="9901" width="1.42578125" style="18" customWidth="1"/>
    <col min="9902" max="9911" width="7.140625" style="18"/>
    <col min="9912" max="9912" width="11.140625" style="18" customWidth="1"/>
    <col min="9913" max="10146" width="7.140625" style="18"/>
    <col min="10147" max="10147" width="6.42578125" style="18" customWidth="1"/>
    <col min="10148" max="10148" width="23.5703125" style="18" customWidth="1"/>
    <col min="10149" max="10149" width="0" style="18" hidden="1" customWidth="1"/>
    <col min="10150" max="10152" width="12.140625" style="18" customWidth="1"/>
    <col min="10153" max="10154" width="0" style="18" hidden="1" customWidth="1"/>
    <col min="10155" max="10155" width="12.140625" style="18" customWidth="1"/>
    <col min="10156" max="10156" width="0" style="18" hidden="1" customWidth="1"/>
    <col min="10157" max="10157" width="1.42578125" style="18" customWidth="1"/>
    <col min="10158" max="10167" width="7.140625" style="18"/>
    <col min="10168" max="10168" width="11.140625" style="18" customWidth="1"/>
    <col min="10169" max="10402" width="7.140625" style="18"/>
    <col min="10403" max="10403" width="6.42578125" style="18" customWidth="1"/>
    <col min="10404" max="10404" width="23.5703125" style="18" customWidth="1"/>
    <col min="10405" max="10405" width="0" style="18" hidden="1" customWidth="1"/>
    <col min="10406" max="10408" width="12.140625" style="18" customWidth="1"/>
    <col min="10409" max="10410" width="0" style="18" hidden="1" customWidth="1"/>
    <col min="10411" max="10411" width="12.140625" style="18" customWidth="1"/>
    <col min="10412" max="10412" width="0" style="18" hidden="1" customWidth="1"/>
    <col min="10413" max="10413" width="1.42578125" style="18" customWidth="1"/>
    <col min="10414" max="10423" width="7.140625" style="18"/>
    <col min="10424" max="10424" width="11.140625" style="18" customWidth="1"/>
    <col min="10425" max="10658" width="7.140625" style="18"/>
    <col min="10659" max="10659" width="6.42578125" style="18" customWidth="1"/>
    <col min="10660" max="10660" width="23.5703125" style="18" customWidth="1"/>
    <col min="10661" max="10661" width="0" style="18" hidden="1" customWidth="1"/>
    <col min="10662" max="10664" width="12.140625" style="18" customWidth="1"/>
    <col min="10665" max="10666" width="0" style="18" hidden="1" customWidth="1"/>
    <col min="10667" max="10667" width="12.140625" style="18" customWidth="1"/>
    <col min="10668" max="10668" width="0" style="18" hidden="1" customWidth="1"/>
    <col min="10669" max="10669" width="1.42578125" style="18" customWidth="1"/>
    <col min="10670" max="10679" width="7.140625" style="18"/>
    <col min="10680" max="10680" width="11.140625" style="18" customWidth="1"/>
    <col min="10681" max="10914" width="7.140625" style="18"/>
    <col min="10915" max="10915" width="6.42578125" style="18" customWidth="1"/>
    <col min="10916" max="10916" width="23.5703125" style="18" customWidth="1"/>
    <col min="10917" max="10917" width="0" style="18" hidden="1" customWidth="1"/>
    <col min="10918" max="10920" width="12.140625" style="18" customWidth="1"/>
    <col min="10921" max="10922" width="0" style="18" hidden="1" customWidth="1"/>
    <col min="10923" max="10923" width="12.140625" style="18" customWidth="1"/>
    <col min="10924" max="10924" width="0" style="18" hidden="1" customWidth="1"/>
    <col min="10925" max="10925" width="1.42578125" style="18" customWidth="1"/>
    <col min="10926" max="10935" width="7.140625" style="18"/>
    <col min="10936" max="10936" width="11.140625" style="18" customWidth="1"/>
    <col min="10937" max="11170" width="7.140625" style="18"/>
    <col min="11171" max="11171" width="6.42578125" style="18" customWidth="1"/>
    <col min="11172" max="11172" width="23.5703125" style="18" customWidth="1"/>
    <col min="11173" max="11173" width="0" style="18" hidden="1" customWidth="1"/>
    <col min="11174" max="11176" width="12.140625" style="18" customWidth="1"/>
    <col min="11177" max="11178" width="0" style="18" hidden="1" customWidth="1"/>
    <col min="11179" max="11179" width="12.140625" style="18" customWidth="1"/>
    <col min="11180" max="11180" width="0" style="18" hidden="1" customWidth="1"/>
    <col min="11181" max="11181" width="1.42578125" style="18" customWidth="1"/>
    <col min="11182" max="11191" width="7.140625" style="18"/>
    <col min="11192" max="11192" width="11.140625" style="18" customWidth="1"/>
    <col min="11193" max="11426" width="7.140625" style="18"/>
    <col min="11427" max="11427" width="6.42578125" style="18" customWidth="1"/>
    <col min="11428" max="11428" width="23.5703125" style="18" customWidth="1"/>
    <col min="11429" max="11429" width="0" style="18" hidden="1" customWidth="1"/>
    <col min="11430" max="11432" width="12.140625" style="18" customWidth="1"/>
    <col min="11433" max="11434" width="0" style="18" hidden="1" customWidth="1"/>
    <col min="11435" max="11435" width="12.140625" style="18" customWidth="1"/>
    <col min="11436" max="11436" width="0" style="18" hidden="1" customWidth="1"/>
    <col min="11437" max="11437" width="1.42578125" style="18" customWidth="1"/>
    <col min="11438" max="11447" width="7.140625" style="18"/>
    <col min="11448" max="11448" width="11.140625" style="18" customWidth="1"/>
    <col min="11449" max="11682" width="7.140625" style="18"/>
    <col min="11683" max="11683" width="6.42578125" style="18" customWidth="1"/>
    <col min="11684" max="11684" width="23.5703125" style="18" customWidth="1"/>
    <col min="11685" max="11685" width="0" style="18" hidden="1" customWidth="1"/>
    <col min="11686" max="11688" width="12.140625" style="18" customWidth="1"/>
    <col min="11689" max="11690" width="0" style="18" hidden="1" customWidth="1"/>
    <col min="11691" max="11691" width="12.140625" style="18" customWidth="1"/>
    <col min="11692" max="11692" width="0" style="18" hidden="1" customWidth="1"/>
    <col min="11693" max="11693" width="1.42578125" style="18" customWidth="1"/>
    <col min="11694" max="11703" width="7.140625" style="18"/>
    <col min="11704" max="11704" width="11.140625" style="18" customWidth="1"/>
    <col min="11705" max="11938" width="7.140625" style="18"/>
    <col min="11939" max="11939" width="6.42578125" style="18" customWidth="1"/>
    <col min="11940" max="11940" width="23.5703125" style="18" customWidth="1"/>
    <col min="11941" max="11941" width="0" style="18" hidden="1" customWidth="1"/>
    <col min="11942" max="11944" width="12.140625" style="18" customWidth="1"/>
    <col min="11945" max="11946" width="0" style="18" hidden="1" customWidth="1"/>
    <col min="11947" max="11947" width="12.140625" style="18" customWidth="1"/>
    <col min="11948" max="11948" width="0" style="18" hidden="1" customWidth="1"/>
    <col min="11949" max="11949" width="1.42578125" style="18" customWidth="1"/>
    <col min="11950" max="11959" width="7.140625" style="18"/>
    <col min="11960" max="11960" width="11.140625" style="18" customWidth="1"/>
    <col min="11961" max="12194" width="7.140625" style="18"/>
    <col min="12195" max="12195" width="6.42578125" style="18" customWidth="1"/>
    <col min="12196" max="12196" width="23.5703125" style="18" customWidth="1"/>
    <col min="12197" max="12197" width="0" style="18" hidden="1" customWidth="1"/>
    <col min="12198" max="12200" width="12.140625" style="18" customWidth="1"/>
    <col min="12201" max="12202" width="0" style="18" hidden="1" customWidth="1"/>
    <col min="12203" max="12203" width="12.140625" style="18" customWidth="1"/>
    <col min="12204" max="12204" width="0" style="18" hidden="1" customWidth="1"/>
    <col min="12205" max="12205" width="1.42578125" style="18" customWidth="1"/>
    <col min="12206" max="12215" width="7.140625" style="18"/>
    <col min="12216" max="12216" width="11.140625" style="18" customWidth="1"/>
    <col min="12217" max="12450" width="7.140625" style="18"/>
    <col min="12451" max="12451" width="6.42578125" style="18" customWidth="1"/>
    <col min="12452" max="12452" width="23.5703125" style="18" customWidth="1"/>
    <col min="12453" max="12453" width="0" style="18" hidden="1" customWidth="1"/>
    <col min="12454" max="12456" width="12.140625" style="18" customWidth="1"/>
    <col min="12457" max="12458" width="0" style="18" hidden="1" customWidth="1"/>
    <col min="12459" max="12459" width="12.140625" style="18" customWidth="1"/>
    <col min="12460" max="12460" width="0" style="18" hidden="1" customWidth="1"/>
    <col min="12461" max="12461" width="1.42578125" style="18" customWidth="1"/>
    <col min="12462" max="12471" width="7.140625" style="18"/>
    <col min="12472" max="12472" width="11.140625" style="18" customWidth="1"/>
    <col min="12473" max="12706" width="7.140625" style="18"/>
    <col min="12707" max="12707" width="6.42578125" style="18" customWidth="1"/>
    <col min="12708" max="12708" width="23.5703125" style="18" customWidth="1"/>
    <col min="12709" max="12709" width="0" style="18" hidden="1" customWidth="1"/>
    <col min="12710" max="12712" width="12.140625" style="18" customWidth="1"/>
    <col min="12713" max="12714" width="0" style="18" hidden="1" customWidth="1"/>
    <col min="12715" max="12715" width="12.140625" style="18" customWidth="1"/>
    <col min="12716" max="12716" width="0" style="18" hidden="1" customWidth="1"/>
    <col min="12717" max="12717" width="1.42578125" style="18" customWidth="1"/>
    <col min="12718" max="12727" width="7.140625" style="18"/>
    <col min="12728" max="12728" width="11.140625" style="18" customWidth="1"/>
    <col min="12729" max="12962" width="7.140625" style="18"/>
    <col min="12963" max="12963" width="6.42578125" style="18" customWidth="1"/>
    <col min="12964" max="12964" width="23.5703125" style="18" customWidth="1"/>
    <col min="12965" max="12965" width="0" style="18" hidden="1" customWidth="1"/>
    <col min="12966" max="12968" width="12.140625" style="18" customWidth="1"/>
    <col min="12969" max="12970" width="0" style="18" hidden="1" customWidth="1"/>
    <col min="12971" max="12971" width="12.140625" style="18" customWidth="1"/>
    <col min="12972" max="12972" width="0" style="18" hidden="1" customWidth="1"/>
    <col min="12973" max="12973" width="1.42578125" style="18" customWidth="1"/>
    <col min="12974" max="12983" width="7.140625" style="18"/>
    <col min="12984" max="12984" width="11.140625" style="18" customWidth="1"/>
    <col min="12985" max="13218" width="7.140625" style="18"/>
    <col min="13219" max="13219" width="6.42578125" style="18" customWidth="1"/>
    <col min="13220" max="13220" width="23.5703125" style="18" customWidth="1"/>
    <col min="13221" max="13221" width="0" style="18" hidden="1" customWidth="1"/>
    <col min="13222" max="13224" width="12.140625" style="18" customWidth="1"/>
    <col min="13225" max="13226" width="0" style="18" hidden="1" customWidth="1"/>
    <col min="13227" max="13227" width="12.140625" style="18" customWidth="1"/>
    <col min="13228" max="13228" width="0" style="18" hidden="1" customWidth="1"/>
    <col min="13229" max="13229" width="1.42578125" style="18" customWidth="1"/>
    <col min="13230" max="13239" width="7.140625" style="18"/>
    <col min="13240" max="13240" width="11.140625" style="18" customWidth="1"/>
    <col min="13241" max="13474" width="7.140625" style="18"/>
    <col min="13475" max="13475" width="6.42578125" style="18" customWidth="1"/>
    <col min="13476" max="13476" width="23.5703125" style="18" customWidth="1"/>
    <col min="13477" max="13477" width="0" style="18" hidden="1" customWidth="1"/>
    <col min="13478" max="13480" width="12.140625" style="18" customWidth="1"/>
    <col min="13481" max="13482" width="0" style="18" hidden="1" customWidth="1"/>
    <col min="13483" max="13483" width="12.140625" style="18" customWidth="1"/>
    <col min="13484" max="13484" width="0" style="18" hidden="1" customWidth="1"/>
    <col min="13485" max="13485" width="1.42578125" style="18" customWidth="1"/>
    <col min="13486" max="13495" width="7.140625" style="18"/>
    <col min="13496" max="13496" width="11.140625" style="18" customWidth="1"/>
    <col min="13497" max="13730" width="7.140625" style="18"/>
    <col min="13731" max="13731" width="6.42578125" style="18" customWidth="1"/>
    <col min="13732" max="13732" width="23.5703125" style="18" customWidth="1"/>
    <col min="13733" max="13733" width="0" style="18" hidden="1" customWidth="1"/>
    <col min="13734" max="13736" width="12.140625" style="18" customWidth="1"/>
    <col min="13737" max="13738" width="0" style="18" hidden="1" customWidth="1"/>
    <col min="13739" max="13739" width="12.140625" style="18" customWidth="1"/>
    <col min="13740" max="13740" width="0" style="18" hidden="1" customWidth="1"/>
    <col min="13741" max="13741" width="1.42578125" style="18" customWidth="1"/>
    <col min="13742" max="13751" width="7.140625" style="18"/>
    <col min="13752" max="13752" width="11.140625" style="18" customWidth="1"/>
    <col min="13753" max="13986" width="7.140625" style="18"/>
    <col min="13987" max="13987" width="6.42578125" style="18" customWidth="1"/>
    <col min="13988" max="13988" width="23.5703125" style="18" customWidth="1"/>
    <col min="13989" max="13989" width="0" style="18" hidden="1" customWidth="1"/>
    <col min="13990" max="13992" width="12.140625" style="18" customWidth="1"/>
    <col min="13993" max="13994" width="0" style="18" hidden="1" customWidth="1"/>
    <col min="13995" max="13995" width="12.140625" style="18" customWidth="1"/>
    <col min="13996" max="13996" width="0" style="18" hidden="1" customWidth="1"/>
    <col min="13997" max="13997" width="1.42578125" style="18" customWidth="1"/>
    <col min="13998" max="14007" width="7.140625" style="18"/>
    <col min="14008" max="14008" width="11.140625" style="18" customWidth="1"/>
    <col min="14009" max="14242" width="7.140625" style="18"/>
    <col min="14243" max="14243" width="6.42578125" style="18" customWidth="1"/>
    <col min="14244" max="14244" width="23.5703125" style="18" customWidth="1"/>
    <col min="14245" max="14245" width="0" style="18" hidden="1" customWidth="1"/>
    <col min="14246" max="14248" width="12.140625" style="18" customWidth="1"/>
    <col min="14249" max="14250" width="0" style="18" hidden="1" customWidth="1"/>
    <col min="14251" max="14251" width="12.140625" style="18" customWidth="1"/>
    <col min="14252" max="14252" width="0" style="18" hidden="1" customWidth="1"/>
    <col min="14253" max="14253" width="1.42578125" style="18" customWidth="1"/>
    <col min="14254" max="14263" width="7.140625" style="18"/>
    <col min="14264" max="14264" width="11.140625" style="18" customWidth="1"/>
    <col min="14265" max="14498" width="7.140625" style="18"/>
    <col min="14499" max="14499" width="6.42578125" style="18" customWidth="1"/>
    <col min="14500" max="14500" width="23.5703125" style="18" customWidth="1"/>
    <col min="14501" max="14501" width="0" style="18" hidden="1" customWidth="1"/>
    <col min="14502" max="14504" width="12.140625" style="18" customWidth="1"/>
    <col min="14505" max="14506" width="0" style="18" hidden="1" customWidth="1"/>
    <col min="14507" max="14507" width="12.140625" style="18" customWidth="1"/>
    <col min="14508" max="14508" width="0" style="18" hidden="1" customWidth="1"/>
    <col min="14509" max="14509" width="1.42578125" style="18" customWidth="1"/>
    <col min="14510" max="14519" width="7.140625" style="18"/>
    <col min="14520" max="14520" width="11.140625" style="18" customWidth="1"/>
    <col min="14521" max="14754" width="7.140625" style="18"/>
    <col min="14755" max="14755" width="6.42578125" style="18" customWidth="1"/>
    <col min="14756" max="14756" width="23.5703125" style="18" customWidth="1"/>
    <col min="14757" max="14757" width="0" style="18" hidden="1" customWidth="1"/>
    <col min="14758" max="14760" width="12.140625" style="18" customWidth="1"/>
    <col min="14761" max="14762" width="0" style="18" hidden="1" customWidth="1"/>
    <col min="14763" max="14763" width="12.140625" style="18" customWidth="1"/>
    <col min="14764" max="14764" width="0" style="18" hidden="1" customWidth="1"/>
    <col min="14765" max="14765" width="1.42578125" style="18" customWidth="1"/>
    <col min="14766" max="14775" width="7.140625" style="18"/>
    <col min="14776" max="14776" width="11.140625" style="18" customWidth="1"/>
    <col min="14777" max="15010" width="7.140625" style="18"/>
    <col min="15011" max="15011" width="6.42578125" style="18" customWidth="1"/>
    <col min="15012" max="15012" width="23.5703125" style="18" customWidth="1"/>
    <col min="15013" max="15013" width="0" style="18" hidden="1" customWidth="1"/>
    <col min="15014" max="15016" width="12.140625" style="18" customWidth="1"/>
    <col min="15017" max="15018" width="0" style="18" hidden="1" customWidth="1"/>
    <col min="15019" max="15019" width="12.140625" style="18" customWidth="1"/>
    <col min="15020" max="15020" width="0" style="18" hidden="1" customWidth="1"/>
    <col min="15021" max="15021" width="1.42578125" style="18" customWidth="1"/>
    <col min="15022" max="15031" width="7.140625" style="18"/>
    <col min="15032" max="15032" width="11.140625" style="18" customWidth="1"/>
    <col min="15033" max="15266" width="7.140625" style="18"/>
    <col min="15267" max="15267" width="6.42578125" style="18" customWidth="1"/>
    <col min="15268" max="15268" width="23.5703125" style="18" customWidth="1"/>
    <col min="15269" max="15269" width="0" style="18" hidden="1" customWidth="1"/>
    <col min="15270" max="15272" width="12.140625" style="18" customWidth="1"/>
    <col min="15273" max="15274" width="0" style="18" hidden="1" customWidth="1"/>
    <col min="15275" max="15275" width="12.140625" style="18" customWidth="1"/>
    <col min="15276" max="15276" width="0" style="18" hidden="1" customWidth="1"/>
    <col min="15277" max="15277" width="1.42578125" style="18" customWidth="1"/>
    <col min="15278" max="15287" width="7.140625" style="18"/>
    <col min="15288" max="15288" width="11.140625" style="18" customWidth="1"/>
    <col min="15289" max="15522" width="7.140625" style="18"/>
    <col min="15523" max="15523" width="6.42578125" style="18" customWidth="1"/>
    <col min="15524" max="15524" width="23.5703125" style="18" customWidth="1"/>
    <col min="15525" max="15525" width="0" style="18" hidden="1" customWidth="1"/>
    <col min="15526" max="15528" width="12.140625" style="18" customWidth="1"/>
    <col min="15529" max="15530" width="0" style="18" hidden="1" customWidth="1"/>
    <col min="15531" max="15531" width="12.140625" style="18" customWidth="1"/>
    <col min="15532" max="15532" width="0" style="18" hidden="1" customWidth="1"/>
    <col min="15533" max="15533" width="1.42578125" style="18" customWidth="1"/>
    <col min="15534" max="15543" width="7.140625" style="18"/>
    <col min="15544" max="15544" width="11.140625" style="18" customWidth="1"/>
    <col min="15545" max="15778" width="7.140625" style="18"/>
    <col min="15779" max="15779" width="6.42578125" style="18" customWidth="1"/>
    <col min="15780" max="15780" width="23.5703125" style="18" customWidth="1"/>
    <col min="15781" max="15781" width="0" style="18" hidden="1" customWidth="1"/>
    <col min="15782" max="15784" width="12.140625" style="18" customWidth="1"/>
    <col min="15785" max="15786" width="0" style="18" hidden="1" customWidth="1"/>
    <col min="15787" max="15787" width="12.140625" style="18" customWidth="1"/>
    <col min="15788" max="15788" width="0" style="18" hidden="1" customWidth="1"/>
    <col min="15789" max="15789" width="1.42578125" style="18" customWidth="1"/>
    <col min="15790" max="15799" width="7.140625" style="18"/>
    <col min="15800" max="15800" width="11.140625" style="18" customWidth="1"/>
    <col min="15801" max="16034" width="7.140625" style="18"/>
    <col min="16035" max="16035" width="6.42578125" style="18" customWidth="1"/>
    <col min="16036" max="16036" width="23.5703125" style="18" customWidth="1"/>
    <col min="16037" max="16037" width="0" style="18" hidden="1" customWidth="1"/>
    <col min="16038" max="16040" width="12.140625" style="18" customWidth="1"/>
    <col min="16041" max="16042" width="0" style="18" hidden="1" customWidth="1"/>
    <col min="16043" max="16043" width="12.140625" style="18" customWidth="1"/>
    <col min="16044" max="16044" width="0" style="18" hidden="1" customWidth="1"/>
    <col min="16045" max="16045" width="1.42578125" style="18" customWidth="1"/>
    <col min="16046" max="16055" width="7.140625" style="18"/>
    <col min="16056" max="16056" width="11.140625" style="18" customWidth="1"/>
    <col min="16057" max="16384" width="7.140625" style="18"/>
  </cols>
  <sheetData>
    <row r="1" spans="2:13" ht="15.75" x14ac:dyDescent="0.2">
      <c r="B1" s="265" t="s">
        <v>35</v>
      </c>
      <c r="C1" s="266"/>
      <c r="D1" s="266"/>
      <c r="E1" s="266"/>
      <c r="F1" s="266"/>
      <c r="G1" s="266"/>
      <c r="H1" s="266"/>
      <c r="I1" s="266"/>
      <c r="J1" s="266"/>
      <c r="K1" s="266"/>
    </row>
    <row r="2" spans="2:13" ht="15" customHeight="1" x14ac:dyDescent="0.25">
      <c r="B2" s="186" t="s">
        <v>32</v>
      </c>
      <c r="C2" s="187"/>
      <c r="D2" s="188">
        <f>company</f>
        <v>0</v>
      </c>
    </row>
    <row r="3" spans="2:13" ht="15" x14ac:dyDescent="0.2">
      <c r="B3" s="186" t="s">
        <v>33</v>
      </c>
      <c r="C3" s="187"/>
      <c r="D3" s="189">
        <f>date</f>
        <v>0</v>
      </c>
      <c r="F3" s="42"/>
    </row>
    <row r="4" spans="2:13" ht="12.75" customHeight="1" thickBot="1" x14ac:dyDescent="0.4">
      <c r="B4" s="33"/>
      <c r="D4" s="34"/>
    </row>
    <row r="5" spans="2:13" s="20" customFormat="1" ht="46.35" customHeight="1" thickBot="1" x14ac:dyDescent="0.25">
      <c r="B5" s="235"/>
      <c r="C5" s="21"/>
      <c r="D5" s="80" t="s">
        <v>39</v>
      </c>
      <c r="E5" s="19"/>
      <c r="F5" s="36"/>
      <c r="G5" s="37"/>
      <c r="H5" s="37"/>
      <c r="I5" s="37"/>
      <c r="K5" s="66"/>
    </row>
    <row r="6" spans="2:13" s="20" customFormat="1" ht="8.4499999999999993" customHeight="1" thickBot="1" x14ac:dyDescent="0.25">
      <c r="B6" s="12"/>
      <c r="C6" s="21"/>
      <c r="D6" s="22"/>
      <c r="E6" s="21"/>
      <c r="F6" s="72"/>
      <c r="G6" s="73"/>
      <c r="H6" s="73"/>
      <c r="I6" s="73"/>
      <c r="K6" s="67"/>
    </row>
    <row r="7" spans="2:13" s="25" customFormat="1" ht="23.1" customHeight="1" thickBot="1" x14ac:dyDescent="0.25">
      <c r="B7" s="236" t="s">
        <v>5</v>
      </c>
      <c r="C7" s="23"/>
      <c r="D7" s="24"/>
      <c r="E7" s="23"/>
      <c r="F7" s="38"/>
      <c r="G7" s="39">
        <v>2024</v>
      </c>
      <c r="H7" s="39">
        <v>2025</v>
      </c>
      <c r="I7" s="40">
        <v>2026</v>
      </c>
      <c r="K7" s="68" t="s">
        <v>3</v>
      </c>
    </row>
    <row r="8" spans="2:13" s="20" customFormat="1" ht="33" hidden="1" customHeight="1" x14ac:dyDescent="0.2">
      <c r="B8" s="237"/>
      <c r="C8" s="21"/>
      <c r="D8" s="88"/>
      <c r="E8" s="21"/>
      <c r="F8" s="72"/>
      <c r="G8" s="73"/>
      <c r="H8" s="73"/>
      <c r="I8" s="238"/>
      <c r="K8" s="69"/>
    </row>
    <row r="9" spans="2:13" s="20" customFormat="1" ht="15.75" thickBot="1" x14ac:dyDescent="0.25">
      <c r="B9" s="90" t="s">
        <v>36</v>
      </c>
      <c r="C9" s="117"/>
      <c r="D9" s="172"/>
      <c r="E9" s="117"/>
      <c r="F9" s="173"/>
      <c r="G9" s="174"/>
      <c r="H9" s="174"/>
      <c r="I9" s="175"/>
      <c r="J9" s="125"/>
      <c r="K9" s="176"/>
    </row>
    <row r="10" spans="2:13" s="26" customFormat="1" ht="18" customHeight="1" x14ac:dyDescent="0.2">
      <c r="B10" s="190" t="s">
        <v>3</v>
      </c>
      <c r="C10" s="177"/>
      <c r="D10" s="94"/>
      <c r="E10" s="93"/>
      <c r="F10" s="197"/>
      <c r="G10" s="198">
        <v>48000</v>
      </c>
      <c r="H10" s="198">
        <v>60000</v>
      </c>
      <c r="I10" s="199">
        <v>52000</v>
      </c>
      <c r="J10" s="130"/>
      <c r="K10" s="240">
        <f>SUM(G10:I10)</f>
        <v>160000</v>
      </c>
      <c r="M10" s="71"/>
    </row>
    <row r="11" spans="2:13" s="26" customFormat="1" ht="18" customHeight="1" x14ac:dyDescent="0.2">
      <c r="B11" s="83" t="s">
        <v>57</v>
      </c>
      <c r="C11" s="178"/>
      <c r="D11" s="234">
        <v>0.88200000000000001</v>
      </c>
      <c r="E11" s="96"/>
      <c r="F11" s="200"/>
      <c r="G11" s="201">
        <f>D11*G10</f>
        <v>42336</v>
      </c>
      <c r="H11" s="201">
        <f>D11*H10</f>
        <v>52920</v>
      </c>
      <c r="I11" s="202">
        <f>D11*I10</f>
        <v>45864</v>
      </c>
      <c r="J11" s="130"/>
      <c r="K11" s="240">
        <f>SUM(G11:I11)</f>
        <v>141120</v>
      </c>
    </row>
    <row r="12" spans="2:13" s="26" customFormat="1" ht="18" customHeight="1" x14ac:dyDescent="0.2">
      <c r="B12" s="191" t="s">
        <v>52</v>
      </c>
      <c r="C12" s="178"/>
      <c r="D12" s="234">
        <v>6.2E-2</v>
      </c>
      <c r="E12" s="96"/>
      <c r="F12" s="200"/>
      <c r="G12" s="201">
        <f>D12*G10</f>
        <v>2976</v>
      </c>
      <c r="H12" s="201">
        <f>D12*H10</f>
        <v>3720</v>
      </c>
      <c r="I12" s="202">
        <f>D12*I10</f>
        <v>3224</v>
      </c>
      <c r="J12" s="130"/>
      <c r="K12" s="240">
        <f>SUM(G12:I12)</f>
        <v>9920</v>
      </c>
    </row>
    <row r="13" spans="2:13" s="26" customFormat="1" ht="18" customHeight="1" x14ac:dyDescent="0.2">
      <c r="B13" s="191" t="s">
        <v>55</v>
      </c>
      <c r="C13" s="178"/>
      <c r="D13" s="234">
        <v>2.7E-2</v>
      </c>
      <c r="E13" s="96"/>
      <c r="F13" s="200"/>
      <c r="G13" s="201">
        <f>D13*G10</f>
        <v>1296</v>
      </c>
      <c r="H13" s="201">
        <f>D13*H10</f>
        <v>1620</v>
      </c>
      <c r="I13" s="202">
        <f>D13*I10</f>
        <v>1404</v>
      </c>
      <c r="J13" s="130"/>
      <c r="K13" s="240">
        <f t="shared" ref="K13:K15" si="0">SUM(G13:I13)</f>
        <v>4320</v>
      </c>
    </row>
    <row r="14" spans="2:13" s="26" customFormat="1" ht="18" customHeight="1" x14ac:dyDescent="0.2">
      <c r="B14" s="191" t="s">
        <v>53</v>
      </c>
      <c r="C14" s="178"/>
      <c r="D14" s="234">
        <v>1.6E-2</v>
      </c>
      <c r="E14" s="96"/>
      <c r="F14" s="200"/>
      <c r="G14" s="201">
        <f>D14*G10</f>
        <v>768</v>
      </c>
      <c r="H14" s="201">
        <f>D14*H10</f>
        <v>960</v>
      </c>
      <c r="I14" s="202">
        <f>D14*I10</f>
        <v>832</v>
      </c>
      <c r="J14" s="130"/>
      <c r="K14" s="240">
        <f t="shared" si="0"/>
        <v>2560</v>
      </c>
    </row>
    <row r="15" spans="2:13" s="26" customFormat="1" ht="18" customHeight="1" x14ac:dyDescent="0.2">
      <c r="B15" s="191" t="s">
        <v>56</v>
      </c>
      <c r="C15" s="178"/>
      <c r="D15" s="234">
        <v>1.2999999999999999E-2</v>
      </c>
      <c r="E15" s="96"/>
      <c r="F15" s="200"/>
      <c r="G15" s="201">
        <f>D15*G10</f>
        <v>624</v>
      </c>
      <c r="H15" s="201">
        <f>D15*H10</f>
        <v>780</v>
      </c>
      <c r="I15" s="202">
        <f>D15*I10</f>
        <v>676</v>
      </c>
      <c r="J15" s="130"/>
      <c r="K15" s="240">
        <f t="shared" si="0"/>
        <v>2080</v>
      </c>
    </row>
    <row r="16" spans="2:13" s="26" customFormat="1" ht="18" customHeight="1" x14ac:dyDescent="0.2">
      <c r="B16" s="179" t="s">
        <v>9</v>
      </c>
      <c r="C16" s="178"/>
      <c r="D16" s="180"/>
      <c r="E16" s="96"/>
      <c r="F16" s="181"/>
      <c r="G16" s="182"/>
      <c r="H16" s="182"/>
      <c r="I16" s="183"/>
      <c r="J16" s="130"/>
      <c r="K16" s="239"/>
    </row>
    <row r="17" spans="2:13" ht="18" customHeight="1" x14ac:dyDescent="0.2">
      <c r="B17" s="192" t="s">
        <v>28</v>
      </c>
      <c r="C17" s="184"/>
      <c r="D17" s="195">
        <v>3.5000000000000003E-2</v>
      </c>
      <c r="E17" s="106"/>
      <c r="F17" s="203"/>
      <c r="G17" s="204">
        <f>D17*G10</f>
        <v>1680.0000000000002</v>
      </c>
      <c r="H17" s="204">
        <f>D17*H10</f>
        <v>2100</v>
      </c>
      <c r="I17" s="205">
        <f>D17*I10</f>
        <v>1820.0000000000002</v>
      </c>
      <c r="J17" s="130"/>
      <c r="K17" s="211">
        <f t="shared" ref="K17:K23" si="1">SUM(G17:I17)</f>
        <v>5600</v>
      </c>
    </row>
    <row r="18" spans="2:13" ht="18" customHeight="1" x14ac:dyDescent="0.2">
      <c r="B18" s="193" t="s">
        <v>27</v>
      </c>
      <c r="C18" s="184"/>
      <c r="D18" s="195">
        <v>0.02</v>
      </c>
      <c r="E18" s="106"/>
      <c r="F18" s="203"/>
      <c r="G18" s="204">
        <f>D18*G10</f>
        <v>960</v>
      </c>
      <c r="H18" s="204">
        <f>D18*H10</f>
        <v>1200</v>
      </c>
      <c r="I18" s="205">
        <f>D18*I10</f>
        <v>1040</v>
      </c>
      <c r="J18" s="130"/>
      <c r="K18" s="211">
        <f t="shared" si="1"/>
        <v>3200</v>
      </c>
    </row>
    <row r="19" spans="2:13" ht="18" customHeight="1" x14ac:dyDescent="0.2">
      <c r="B19" s="193" t="s">
        <v>10</v>
      </c>
      <c r="C19" s="184"/>
      <c r="D19" s="195">
        <v>5.5E-2</v>
      </c>
      <c r="E19" s="106"/>
      <c r="F19" s="203"/>
      <c r="G19" s="206">
        <f>D19*G10</f>
        <v>2640</v>
      </c>
      <c r="H19" s="206">
        <f>D19*H10</f>
        <v>3300</v>
      </c>
      <c r="I19" s="207">
        <f>D19*I10</f>
        <v>2860</v>
      </c>
      <c r="J19" s="130"/>
      <c r="K19" s="211">
        <f t="shared" si="1"/>
        <v>8800</v>
      </c>
      <c r="M19" s="71"/>
    </row>
    <row r="20" spans="2:13" ht="18" customHeight="1" x14ac:dyDescent="0.2">
      <c r="B20" s="193" t="s">
        <v>11</v>
      </c>
      <c r="C20" s="184"/>
      <c r="D20" s="195">
        <v>0.01</v>
      </c>
      <c r="E20" s="106"/>
      <c r="F20" s="203"/>
      <c r="G20" s="206">
        <f>D20*G10</f>
        <v>480</v>
      </c>
      <c r="H20" s="206">
        <f>D20*H10</f>
        <v>600</v>
      </c>
      <c r="I20" s="207">
        <f>D20*I10</f>
        <v>520</v>
      </c>
      <c r="J20" s="130"/>
      <c r="K20" s="211">
        <f t="shared" si="1"/>
        <v>1600</v>
      </c>
      <c r="M20" s="71"/>
    </row>
    <row r="21" spans="2:13" ht="18" customHeight="1" x14ac:dyDescent="0.2">
      <c r="B21" s="193" t="s">
        <v>12</v>
      </c>
      <c r="C21" s="184"/>
      <c r="D21" s="195">
        <v>0.2</v>
      </c>
      <c r="E21" s="106"/>
      <c r="F21" s="203"/>
      <c r="G21" s="206">
        <f>D21*G10</f>
        <v>9600</v>
      </c>
      <c r="H21" s="206">
        <f>D21*H10</f>
        <v>12000</v>
      </c>
      <c r="I21" s="207">
        <f>D21*I10</f>
        <v>10400</v>
      </c>
      <c r="J21" s="130"/>
      <c r="K21" s="211">
        <f t="shared" si="1"/>
        <v>32000</v>
      </c>
      <c r="M21" s="71"/>
    </row>
    <row r="22" spans="2:13" ht="18" customHeight="1" x14ac:dyDescent="0.2">
      <c r="B22" s="192" t="s">
        <v>29</v>
      </c>
      <c r="C22" s="184"/>
      <c r="D22" s="195">
        <v>7.0000000000000007E-2</v>
      </c>
      <c r="E22" s="106"/>
      <c r="F22" s="203"/>
      <c r="G22" s="204">
        <f>D22*G10</f>
        <v>3360.0000000000005</v>
      </c>
      <c r="H22" s="204">
        <f>D22*H10</f>
        <v>4200</v>
      </c>
      <c r="I22" s="205">
        <f>D22*I10</f>
        <v>3640.0000000000005</v>
      </c>
      <c r="J22" s="130"/>
      <c r="K22" s="211">
        <f t="shared" si="1"/>
        <v>11200</v>
      </c>
      <c r="M22" s="71"/>
    </row>
    <row r="23" spans="2:13" ht="18" customHeight="1" thickBot="1" x14ac:dyDescent="0.25">
      <c r="B23" s="194" t="s">
        <v>62</v>
      </c>
      <c r="C23" s="185"/>
      <c r="D23" s="196">
        <v>0.03</v>
      </c>
      <c r="E23" s="103"/>
      <c r="F23" s="208"/>
      <c r="G23" s="209">
        <f>D23*G10</f>
        <v>1440</v>
      </c>
      <c r="H23" s="209">
        <f>D23*H10</f>
        <v>1800</v>
      </c>
      <c r="I23" s="210">
        <f>D23*I10</f>
        <v>1560</v>
      </c>
      <c r="J23" s="130"/>
      <c r="K23" s="212">
        <f t="shared" si="1"/>
        <v>4800</v>
      </c>
    </row>
    <row r="24" spans="2:13" x14ac:dyDescent="0.2">
      <c r="B24" s="31"/>
      <c r="C24" s="31"/>
      <c r="D24" s="32"/>
    </row>
    <row r="25" spans="2:13" ht="15.75" x14ac:dyDescent="0.2">
      <c r="B25" s="29"/>
      <c r="G25" s="43"/>
    </row>
  </sheetData>
  <mergeCells count="1">
    <mergeCell ref="B1:K1"/>
  </mergeCells>
  <phoneticPr fontId="8" type="noConversion"/>
  <pageMargins left="0.25" right="0.25" top="0.5" bottom="0.75" header="0.3" footer="0.3"/>
  <pageSetup scale="69" orientation="landscape" horizontalDpi="300" verticalDpi="300" r:id="rId1"/>
  <headerFooter>
    <oddFooter>&amp;L&amp;F&amp;C&amp;P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2A35-0FF4-4E62-A45F-5B94D61FF5F4}">
  <sheetPr>
    <pageSetUpPr fitToPage="1"/>
  </sheetPr>
  <dimension ref="B1:O48"/>
  <sheetViews>
    <sheetView zoomScale="60" zoomScaleNormal="60" workbookViewId="0">
      <pane xSplit="3" ySplit="7" topLeftCell="D13" activePane="bottomRight" state="frozen"/>
      <selection activeCell="B29" sqref="B29"/>
      <selection pane="topRight" activeCell="B29" sqref="B29"/>
      <selection pane="bottomLeft" activeCell="B29" sqref="B29"/>
      <selection pane="bottomRight" activeCell="H62" sqref="H62"/>
    </sheetView>
  </sheetViews>
  <sheetFormatPr defaultColWidth="7.140625" defaultRowHeight="15.75" x14ac:dyDescent="0.2"/>
  <cols>
    <col min="1" max="1" width="2.42578125" style="18" customWidth="1"/>
    <col min="2" max="2" width="58.42578125" style="44" bestFit="1" customWidth="1"/>
    <col min="3" max="3" width="1.42578125" style="16" customWidth="1"/>
    <col min="4" max="4" width="22.42578125" style="17" customWidth="1"/>
    <col min="5" max="5" width="1.5703125" style="16" customWidth="1"/>
    <col min="6" max="9" width="22.85546875" style="18" customWidth="1"/>
    <col min="10" max="10" width="6" style="18" customWidth="1"/>
    <col min="11" max="11" width="19.42578125" style="62" customWidth="1"/>
    <col min="12" max="12" width="7.140625" style="18"/>
    <col min="13" max="13" width="7.140625" style="74"/>
    <col min="14" max="162" width="7.140625" style="18"/>
    <col min="163" max="163" width="6.42578125" style="18" customWidth="1"/>
    <col min="164" max="164" width="23.5703125" style="18" customWidth="1"/>
    <col min="165" max="165" width="0" style="18" hidden="1" customWidth="1"/>
    <col min="166" max="168" width="12.140625" style="18" customWidth="1"/>
    <col min="169" max="170" width="0" style="18" hidden="1" customWidth="1"/>
    <col min="171" max="171" width="12.140625" style="18" customWidth="1"/>
    <col min="172" max="172" width="0" style="18" hidden="1" customWidth="1"/>
    <col min="173" max="173" width="1.42578125" style="18" customWidth="1"/>
    <col min="174" max="183" width="7.140625" style="18"/>
    <col min="184" max="184" width="11.140625" style="18" customWidth="1"/>
    <col min="185" max="418" width="7.140625" style="18"/>
    <col min="419" max="419" width="6.42578125" style="18" customWidth="1"/>
    <col min="420" max="420" width="23.5703125" style="18" customWidth="1"/>
    <col min="421" max="421" width="0" style="18" hidden="1" customWidth="1"/>
    <col min="422" max="424" width="12.140625" style="18" customWidth="1"/>
    <col min="425" max="426" width="0" style="18" hidden="1" customWidth="1"/>
    <col min="427" max="427" width="12.140625" style="18" customWidth="1"/>
    <col min="428" max="428" width="0" style="18" hidden="1" customWidth="1"/>
    <col min="429" max="429" width="1.42578125" style="18" customWidth="1"/>
    <col min="430" max="439" width="7.140625" style="18"/>
    <col min="440" max="440" width="11.140625" style="18" customWidth="1"/>
    <col min="441" max="674" width="7.140625" style="18"/>
    <col min="675" max="675" width="6.42578125" style="18" customWidth="1"/>
    <col min="676" max="676" width="23.5703125" style="18" customWidth="1"/>
    <col min="677" max="677" width="0" style="18" hidden="1" customWidth="1"/>
    <col min="678" max="680" width="12.140625" style="18" customWidth="1"/>
    <col min="681" max="682" width="0" style="18" hidden="1" customWidth="1"/>
    <col min="683" max="683" width="12.140625" style="18" customWidth="1"/>
    <col min="684" max="684" width="0" style="18" hidden="1" customWidth="1"/>
    <col min="685" max="685" width="1.42578125" style="18" customWidth="1"/>
    <col min="686" max="695" width="7.140625" style="18"/>
    <col min="696" max="696" width="11.140625" style="18" customWidth="1"/>
    <col min="697" max="930" width="7.140625" style="18"/>
    <col min="931" max="931" width="6.42578125" style="18" customWidth="1"/>
    <col min="932" max="932" width="23.5703125" style="18" customWidth="1"/>
    <col min="933" max="933" width="0" style="18" hidden="1" customWidth="1"/>
    <col min="934" max="936" width="12.140625" style="18" customWidth="1"/>
    <col min="937" max="938" width="0" style="18" hidden="1" customWidth="1"/>
    <col min="939" max="939" width="12.140625" style="18" customWidth="1"/>
    <col min="940" max="940" width="0" style="18" hidden="1" customWidth="1"/>
    <col min="941" max="941" width="1.42578125" style="18" customWidth="1"/>
    <col min="942" max="951" width="7.140625" style="18"/>
    <col min="952" max="952" width="11.140625" style="18" customWidth="1"/>
    <col min="953" max="1186" width="7.140625" style="18"/>
    <col min="1187" max="1187" width="6.42578125" style="18" customWidth="1"/>
    <col min="1188" max="1188" width="23.5703125" style="18" customWidth="1"/>
    <col min="1189" max="1189" width="0" style="18" hidden="1" customWidth="1"/>
    <col min="1190" max="1192" width="12.140625" style="18" customWidth="1"/>
    <col min="1193" max="1194" width="0" style="18" hidden="1" customWidth="1"/>
    <col min="1195" max="1195" width="12.140625" style="18" customWidth="1"/>
    <col min="1196" max="1196" width="0" style="18" hidden="1" customWidth="1"/>
    <col min="1197" max="1197" width="1.42578125" style="18" customWidth="1"/>
    <col min="1198" max="1207" width="7.140625" style="18"/>
    <col min="1208" max="1208" width="11.140625" style="18" customWidth="1"/>
    <col min="1209" max="1442" width="7.140625" style="18"/>
    <col min="1443" max="1443" width="6.42578125" style="18" customWidth="1"/>
    <col min="1444" max="1444" width="23.5703125" style="18" customWidth="1"/>
    <col min="1445" max="1445" width="0" style="18" hidden="1" customWidth="1"/>
    <col min="1446" max="1448" width="12.140625" style="18" customWidth="1"/>
    <col min="1449" max="1450" width="0" style="18" hidden="1" customWidth="1"/>
    <col min="1451" max="1451" width="12.140625" style="18" customWidth="1"/>
    <col min="1452" max="1452" width="0" style="18" hidden="1" customWidth="1"/>
    <col min="1453" max="1453" width="1.42578125" style="18" customWidth="1"/>
    <col min="1454" max="1463" width="7.140625" style="18"/>
    <col min="1464" max="1464" width="11.140625" style="18" customWidth="1"/>
    <col min="1465" max="1698" width="7.140625" style="18"/>
    <col min="1699" max="1699" width="6.42578125" style="18" customWidth="1"/>
    <col min="1700" max="1700" width="23.5703125" style="18" customWidth="1"/>
    <col min="1701" max="1701" width="0" style="18" hidden="1" customWidth="1"/>
    <col min="1702" max="1704" width="12.140625" style="18" customWidth="1"/>
    <col min="1705" max="1706" width="0" style="18" hidden="1" customWidth="1"/>
    <col min="1707" max="1707" width="12.140625" style="18" customWidth="1"/>
    <col min="1708" max="1708" width="0" style="18" hidden="1" customWidth="1"/>
    <col min="1709" max="1709" width="1.42578125" style="18" customWidth="1"/>
    <col min="1710" max="1719" width="7.140625" style="18"/>
    <col min="1720" max="1720" width="11.140625" style="18" customWidth="1"/>
    <col min="1721" max="1954" width="7.140625" style="18"/>
    <col min="1955" max="1955" width="6.42578125" style="18" customWidth="1"/>
    <col min="1956" max="1956" width="23.5703125" style="18" customWidth="1"/>
    <col min="1957" max="1957" width="0" style="18" hidden="1" customWidth="1"/>
    <col min="1958" max="1960" width="12.140625" style="18" customWidth="1"/>
    <col min="1961" max="1962" width="0" style="18" hidden="1" customWidth="1"/>
    <col min="1963" max="1963" width="12.140625" style="18" customWidth="1"/>
    <col min="1964" max="1964" width="0" style="18" hidden="1" customWidth="1"/>
    <col min="1965" max="1965" width="1.42578125" style="18" customWidth="1"/>
    <col min="1966" max="1975" width="7.140625" style="18"/>
    <col min="1976" max="1976" width="11.140625" style="18" customWidth="1"/>
    <col min="1977" max="2210" width="7.140625" style="18"/>
    <col min="2211" max="2211" width="6.42578125" style="18" customWidth="1"/>
    <col min="2212" max="2212" width="23.5703125" style="18" customWidth="1"/>
    <col min="2213" max="2213" width="0" style="18" hidden="1" customWidth="1"/>
    <col min="2214" max="2216" width="12.140625" style="18" customWidth="1"/>
    <col min="2217" max="2218" width="0" style="18" hidden="1" customWidth="1"/>
    <col min="2219" max="2219" width="12.140625" style="18" customWidth="1"/>
    <col min="2220" max="2220" width="0" style="18" hidden="1" customWidth="1"/>
    <col min="2221" max="2221" width="1.42578125" style="18" customWidth="1"/>
    <col min="2222" max="2231" width="7.140625" style="18"/>
    <col min="2232" max="2232" width="11.140625" style="18" customWidth="1"/>
    <col min="2233" max="2466" width="7.140625" style="18"/>
    <col min="2467" max="2467" width="6.42578125" style="18" customWidth="1"/>
    <col min="2468" max="2468" width="23.5703125" style="18" customWidth="1"/>
    <col min="2469" max="2469" width="0" style="18" hidden="1" customWidth="1"/>
    <col min="2470" max="2472" width="12.140625" style="18" customWidth="1"/>
    <col min="2473" max="2474" width="0" style="18" hidden="1" customWidth="1"/>
    <col min="2475" max="2475" width="12.140625" style="18" customWidth="1"/>
    <col min="2476" max="2476" width="0" style="18" hidden="1" customWidth="1"/>
    <col min="2477" max="2477" width="1.42578125" style="18" customWidth="1"/>
    <col min="2478" max="2487" width="7.140625" style="18"/>
    <col min="2488" max="2488" width="11.140625" style="18" customWidth="1"/>
    <col min="2489" max="2722" width="7.140625" style="18"/>
    <col min="2723" max="2723" width="6.42578125" style="18" customWidth="1"/>
    <col min="2724" max="2724" width="23.5703125" style="18" customWidth="1"/>
    <col min="2725" max="2725" width="0" style="18" hidden="1" customWidth="1"/>
    <col min="2726" max="2728" width="12.140625" style="18" customWidth="1"/>
    <col min="2729" max="2730" width="0" style="18" hidden="1" customWidth="1"/>
    <col min="2731" max="2731" width="12.140625" style="18" customWidth="1"/>
    <col min="2732" max="2732" width="0" style="18" hidden="1" customWidth="1"/>
    <col min="2733" max="2733" width="1.42578125" style="18" customWidth="1"/>
    <col min="2734" max="2743" width="7.140625" style="18"/>
    <col min="2744" max="2744" width="11.140625" style="18" customWidth="1"/>
    <col min="2745" max="2978" width="7.140625" style="18"/>
    <col min="2979" max="2979" width="6.42578125" style="18" customWidth="1"/>
    <col min="2980" max="2980" width="23.5703125" style="18" customWidth="1"/>
    <col min="2981" max="2981" width="0" style="18" hidden="1" customWidth="1"/>
    <col min="2982" max="2984" width="12.140625" style="18" customWidth="1"/>
    <col min="2985" max="2986" width="0" style="18" hidden="1" customWidth="1"/>
    <col min="2987" max="2987" width="12.140625" style="18" customWidth="1"/>
    <col min="2988" max="2988" width="0" style="18" hidden="1" customWidth="1"/>
    <col min="2989" max="2989" width="1.42578125" style="18" customWidth="1"/>
    <col min="2990" max="2999" width="7.140625" style="18"/>
    <col min="3000" max="3000" width="11.140625" style="18" customWidth="1"/>
    <col min="3001" max="3234" width="7.140625" style="18"/>
    <col min="3235" max="3235" width="6.42578125" style="18" customWidth="1"/>
    <col min="3236" max="3236" width="23.5703125" style="18" customWidth="1"/>
    <col min="3237" max="3237" width="0" style="18" hidden="1" customWidth="1"/>
    <col min="3238" max="3240" width="12.140625" style="18" customWidth="1"/>
    <col min="3241" max="3242" width="0" style="18" hidden="1" customWidth="1"/>
    <col min="3243" max="3243" width="12.140625" style="18" customWidth="1"/>
    <col min="3244" max="3244" width="0" style="18" hidden="1" customWidth="1"/>
    <col min="3245" max="3245" width="1.42578125" style="18" customWidth="1"/>
    <col min="3246" max="3255" width="7.140625" style="18"/>
    <col min="3256" max="3256" width="11.140625" style="18" customWidth="1"/>
    <col min="3257" max="3490" width="7.140625" style="18"/>
    <col min="3491" max="3491" width="6.42578125" style="18" customWidth="1"/>
    <col min="3492" max="3492" width="23.5703125" style="18" customWidth="1"/>
    <col min="3493" max="3493" width="0" style="18" hidden="1" customWidth="1"/>
    <col min="3494" max="3496" width="12.140625" style="18" customWidth="1"/>
    <col min="3497" max="3498" width="0" style="18" hidden="1" customWidth="1"/>
    <col min="3499" max="3499" width="12.140625" style="18" customWidth="1"/>
    <col min="3500" max="3500" width="0" style="18" hidden="1" customWidth="1"/>
    <col min="3501" max="3501" width="1.42578125" style="18" customWidth="1"/>
    <col min="3502" max="3511" width="7.140625" style="18"/>
    <col min="3512" max="3512" width="11.140625" style="18" customWidth="1"/>
    <col min="3513" max="3746" width="7.140625" style="18"/>
    <col min="3747" max="3747" width="6.42578125" style="18" customWidth="1"/>
    <col min="3748" max="3748" width="23.5703125" style="18" customWidth="1"/>
    <col min="3749" max="3749" width="0" style="18" hidden="1" customWidth="1"/>
    <col min="3750" max="3752" width="12.140625" style="18" customWidth="1"/>
    <col min="3753" max="3754" width="0" style="18" hidden="1" customWidth="1"/>
    <col min="3755" max="3755" width="12.140625" style="18" customWidth="1"/>
    <col min="3756" max="3756" width="0" style="18" hidden="1" customWidth="1"/>
    <col min="3757" max="3757" width="1.42578125" style="18" customWidth="1"/>
    <col min="3758" max="3767" width="7.140625" style="18"/>
    <col min="3768" max="3768" width="11.140625" style="18" customWidth="1"/>
    <col min="3769" max="4002" width="7.140625" style="18"/>
    <col min="4003" max="4003" width="6.42578125" style="18" customWidth="1"/>
    <col min="4004" max="4004" width="23.5703125" style="18" customWidth="1"/>
    <col min="4005" max="4005" width="0" style="18" hidden="1" customWidth="1"/>
    <col min="4006" max="4008" width="12.140625" style="18" customWidth="1"/>
    <col min="4009" max="4010" width="0" style="18" hidden="1" customWidth="1"/>
    <col min="4011" max="4011" width="12.140625" style="18" customWidth="1"/>
    <col min="4012" max="4012" width="0" style="18" hidden="1" customWidth="1"/>
    <col min="4013" max="4013" width="1.42578125" style="18" customWidth="1"/>
    <col min="4014" max="4023" width="7.140625" style="18"/>
    <col min="4024" max="4024" width="11.140625" style="18" customWidth="1"/>
    <col min="4025" max="4258" width="7.140625" style="18"/>
    <col min="4259" max="4259" width="6.42578125" style="18" customWidth="1"/>
    <col min="4260" max="4260" width="23.5703125" style="18" customWidth="1"/>
    <col min="4261" max="4261" width="0" style="18" hidden="1" customWidth="1"/>
    <col min="4262" max="4264" width="12.140625" style="18" customWidth="1"/>
    <col min="4265" max="4266" width="0" style="18" hidden="1" customWidth="1"/>
    <col min="4267" max="4267" width="12.140625" style="18" customWidth="1"/>
    <col min="4268" max="4268" width="0" style="18" hidden="1" customWidth="1"/>
    <col min="4269" max="4269" width="1.42578125" style="18" customWidth="1"/>
    <col min="4270" max="4279" width="7.140625" style="18"/>
    <col min="4280" max="4280" width="11.140625" style="18" customWidth="1"/>
    <col min="4281" max="4514" width="7.140625" style="18"/>
    <col min="4515" max="4515" width="6.42578125" style="18" customWidth="1"/>
    <col min="4516" max="4516" width="23.5703125" style="18" customWidth="1"/>
    <col min="4517" max="4517" width="0" style="18" hidden="1" customWidth="1"/>
    <col min="4518" max="4520" width="12.140625" style="18" customWidth="1"/>
    <col min="4521" max="4522" width="0" style="18" hidden="1" customWidth="1"/>
    <col min="4523" max="4523" width="12.140625" style="18" customWidth="1"/>
    <col min="4524" max="4524" width="0" style="18" hidden="1" customWidth="1"/>
    <col min="4525" max="4525" width="1.42578125" style="18" customWidth="1"/>
    <col min="4526" max="4535" width="7.140625" style="18"/>
    <col min="4536" max="4536" width="11.140625" style="18" customWidth="1"/>
    <col min="4537" max="4770" width="7.140625" style="18"/>
    <col min="4771" max="4771" width="6.42578125" style="18" customWidth="1"/>
    <col min="4772" max="4772" width="23.5703125" style="18" customWidth="1"/>
    <col min="4773" max="4773" width="0" style="18" hidden="1" customWidth="1"/>
    <col min="4774" max="4776" width="12.140625" style="18" customWidth="1"/>
    <col min="4777" max="4778" width="0" style="18" hidden="1" customWidth="1"/>
    <col min="4779" max="4779" width="12.140625" style="18" customWidth="1"/>
    <col min="4780" max="4780" width="0" style="18" hidden="1" customWidth="1"/>
    <col min="4781" max="4781" width="1.42578125" style="18" customWidth="1"/>
    <col min="4782" max="4791" width="7.140625" style="18"/>
    <col min="4792" max="4792" width="11.140625" style="18" customWidth="1"/>
    <col min="4793" max="5026" width="7.140625" style="18"/>
    <col min="5027" max="5027" width="6.42578125" style="18" customWidth="1"/>
    <col min="5028" max="5028" width="23.5703125" style="18" customWidth="1"/>
    <col min="5029" max="5029" width="0" style="18" hidden="1" customWidth="1"/>
    <col min="5030" max="5032" width="12.140625" style="18" customWidth="1"/>
    <col min="5033" max="5034" width="0" style="18" hidden="1" customWidth="1"/>
    <col min="5035" max="5035" width="12.140625" style="18" customWidth="1"/>
    <col min="5036" max="5036" width="0" style="18" hidden="1" customWidth="1"/>
    <col min="5037" max="5037" width="1.42578125" style="18" customWidth="1"/>
    <col min="5038" max="5047" width="7.140625" style="18"/>
    <col min="5048" max="5048" width="11.140625" style="18" customWidth="1"/>
    <col min="5049" max="5282" width="7.140625" style="18"/>
    <col min="5283" max="5283" width="6.42578125" style="18" customWidth="1"/>
    <col min="5284" max="5284" width="23.5703125" style="18" customWidth="1"/>
    <col min="5285" max="5285" width="0" style="18" hidden="1" customWidth="1"/>
    <col min="5286" max="5288" width="12.140625" style="18" customWidth="1"/>
    <col min="5289" max="5290" width="0" style="18" hidden="1" customWidth="1"/>
    <col min="5291" max="5291" width="12.140625" style="18" customWidth="1"/>
    <col min="5292" max="5292" width="0" style="18" hidden="1" customWidth="1"/>
    <col min="5293" max="5293" width="1.42578125" style="18" customWidth="1"/>
    <col min="5294" max="5303" width="7.140625" style="18"/>
    <col min="5304" max="5304" width="11.140625" style="18" customWidth="1"/>
    <col min="5305" max="5538" width="7.140625" style="18"/>
    <col min="5539" max="5539" width="6.42578125" style="18" customWidth="1"/>
    <col min="5540" max="5540" width="23.5703125" style="18" customWidth="1"/>
    <col min="5541" max="5541" width="0" style="18" hidden="1" customWidth="1"/>
    <col min="5542" max="5544" width="12.140625" style="18" customWidth="1"/>
    <col min="5545" max="5546" width="0" style="18" hidden="1" customWidth="1"/>
    <col min="5547" max="5547" width="12.140625" style="18" customWidth="1"/>
    <col min="5548" max="5548" width="0" style="18" hidden="1" customWidth="1"/>
    <col min="5549" max="5549" width="1.42578125" style="18" customWidth="1"/>
    <col min="5550" max="5559" width="7.140625" style="18"/>
    <col min="5560" max="5560" width="11.140625" style="18" customWidth="1"/>
    <col min="5561" max="5794" width="7.140625" style="18"/>
    <col min="5795" max="5795" width="6.42578125" style="18" customWidth="1"/>
    <col min="5796" max="5796" width="23.5703125" style="18" customWidth="1"/>
    <col min="5797" max="5797" width="0" style="18" hidden="1" customWidth="1"/>
    <col min="5798" max="5800" width="12.140625" style="18" customWidth="1"/>
    <col min="5801" max="5802" width="0" style="18" hidden="1" customWidth="1"/>
    <col min="5803" max="5803" width="12.140625" style="18" customWidth="1"/>
    <col min="5804" max="5804" width="0" style="18" hidden="1" customWidth="1"/>
    <col min="5805" max="5805" width="1.42578125" style="18" customWidth="1"/>
    <col min="5806" max="5815" width="7.140625" style="18"/>
    <col min="5816" max="5816" width="11.140625" style="18" customWidth="1"/>
    <col min="5817" max="6050" width="7.140625" style="18"/>
    <col min="6051" max="6051" width="6.42578125" style="18" customWidth="1"/>
    <col min="6052" max="6052" width="23.5703125" style="18" customWidth="1"/>
    <col min="6053" max="6053" width="0" style="18" hidden="1" customWidth="1"/>
    <col min="6054" max="6056" width="12.140625" style="18" customWidth="1"/>
    <col min="6057" max="6058" width="0" style="18" hidden="1" customWidth="1"/>
    <col min="6059" max="6059" width="12.140625" style="18" customWidth="1"/>
    <col min="6060" max="6060" width="0" style="18" hidden="1" customWidth="1"/>
    <col min="6061" max="6061" width="1.42578125" style="18" customWidth="1"/>
    <col min="6062" max="6071" width="7.140625" style="18"/>
    <col min="6072" max="6072" width="11.140625" style="18" customWidth="1"/>
    <col min="6073" max="6306" width="7.140625" style="18"/>
    <col min="6307" max="6307" width="6.42578125" style="18" customWidth="1"/>
    <col min="6308" max="6308" width="23.5703125" style="18" customWidth="1"/>
    <col min="6309" max="6309" width="0" style="18" hidden="1" customWidth="1"/>
    <col min="6310" max="6312" width="12.140625" style="18" customWidth="1"/>
    <col min="6313" max="6314" width="0" style="18" hidden="1" customWidth="1"/>
    <col min="6315" max="6315" width="12.140625" style="18" customWidth="1"/>
    <col min="6316" max="6316" width="0" style="18" hidden="1" customWidth="1"/>
    <col min="6317" max="6317" width="1.42578125" style="18" customWidth="1"/>
    <col min="6318" max="6327" width="7.140625" style="18"/>
    <col min="6328" max="6328" width="11.140625" style="18" customWidth="1"/>
    <col min="6329" max="6562" width="7.140625" style="18"/>
    <col min="6563" max="6563" width="6.42578125" style="18" customWidth="1"/>
    <col min="6564" max="6564" width="23.5703125" style="18" customWidth="1"/>
    <col min="6565" max="6565" width="0" style="18" hidden="1" customWidth="1"/>
    <col min="6566" max="6568" width="12.140625" style="18" customWidth="1"/>
    <col min="6569" max="6570" width="0" style="18" hidden="1" customWidth="1"/>
    <col min="6571" max="6571" width="12.140625" style="18" customWidth="1"/>
    <col min="6572" max="6572" width="0" style="18" hidden="1" customWidth="1"/>
    <col min="6573" max="6573" width="1.42578125" style="18" customWidth="1"/>
    <col min="6574" max="6583" width="7.140625" style="18"/>
    <col min="6584" max="6584" width="11.140625" style="18" customWidth="1"/>
    <col min="6585" max="6818" width="7.140625" style="18"/>
    <col min="6819" max="6819" width="6.42578125" style="18" customWidth="1"/>
    <col min="6820" max="6820" width="23.5703125" style="18" customWidth="1"/>
    <col min="6821" max="6821" width="0" style="18" hidden="1" customWidth="1"/>
    <col min="6822" max="6824" width="12.140625" style="18" customWidth="1"/>
    <col min="6825" max="6826" width="0" style="18" hidden="1" customWidth="1"/>
    <col min="6827" max="6827" width="12.140625" style="18" customWidth="1"/>
    <col min="6828" max="6828" width="0" style="18" hidden="1" customWidth="1"/>
    <col min="6829" max="6829" width="1.42578125" style="18" customWidth="1"/>
    <col min="6830" max="6839" width="7.140625" style="18"/>
    <col min="6840" max="6840" width="11.140625" style="18" customWidth="1"/>
    <col min="6841" max="7074" width="7.140625" style="18"/>
    <col min="7075" max="7075" width="6.42578125" style="18" customWidth="1"/>
    <col min="7076" max="7076" width="23.5703125" style="18" customWidth="1"/>
    <col min="7077" max="7077" width="0" style="18" hidden="1" customWidth="1"/>
    <col min="7078" max="7080" width="12.140625" style="18" customWidth="1"/>
    <col min="7081" max="7082" width="0" style="18" hidden="1" customWidth="1"/>
    <col min="7083" max="7083" width="12.140625" style="18" customWidth="1"/>
    <col min="7084" max="7084" width="0" style="18" hidden="1" customWidth="1"/>
    <col min="7085" max="7085" width="1.42578125" style="18" customWidth="1"/>
    <col min="7086" max="7095" width="7.140625" style="18"/>
    <col min="7096" max="7096" width="11.140625" style="18" customWidth="1"/>
    <col min="7097" max="7330" width="7.140625" style="18"/>
    <col min="7331" max="7331" width="6.42578125" style="18" customWidth="1"/>
    <col min="7332" max="7332" width="23.5703125" style="18" customWidth="1"/>
    <col min="7333" max="7333" width="0" style="18" hidden="1" customWidth="1"/>
    <col min="7334" max="7336" width="12.140625" style="18" customWidth="1"/>
    <col min="7337" max="7338" width="0" style="18" hidden="1" customWidth="1"/>
    <col min="7339" max="7339" width="12.140625" style="18" customWidth="1"/>
    <col min="7340" max="7340" width="0" style="18" hidden="1" customWidth="1"/>
    <col min="7341" max="7341" width="1.42578125" style="18" customWidth="1"/>
    <col min="7342" max="7351" width="7.140625" style="18"/>
    <col min="7352" max="7352" width="11.140625" style="18" customWidth="1"/>
    <col min="7353" max="7586" width="7.140625" style="18"/>
    <col min="7587" max="7587" width="6.42578125" style="18" customWidth="1"/>
    <col min="7588" max="7588" width="23.5703125" style="18" customWidth="1"/>
    <col min="7589" max="7589" width="0" style="18" hidden="1" customWidth="1"/>
    <col min="7590" max="7592" width="12.140625" style="18" customWidth="1"/>
    <col min="7593" max="7594" width="0" style="18" hidden="1" customWidth="1"/>
    <col min="7595" max="7595" width="12.140625" style="18" customWidth="1"/>
    <col min="7596" max="7596" width="0" style="18" hidden="1" customWidth="1"/>
    <col min="7597" max="7597" width="1.42578125" style="18" customWidth="1"/>
    <col min="7598" max="7607" width="7.140625" style="18"/>
    <col min="7608" max="7608" width="11.140625" style="18" customWidth="1"/>
    <col min="7609" max="7842" width="7.140625" style="18"/>
    <col min="7843" max="7843" width="6.42578125" style="18" customWidth="1"/>
    <col min="7844" max="7844" width="23.5703125" style="18" customWidth="1"/>
    <col min="7845" max="7845" width="0" style="18" hidden="1" customWidth="1"/>
    <col min="7846" max="7848" width="12.140625" style="18" customWidth="1"/>
    <col min="7849" max="7850" width="0" style="18" hidden="1" customWidth="1"/>
    <col min="7851" max="7851" width="12.140625" style="18" customWidth="1"/>
    <col min="7852" max="7852" width="0" style="18" hidden="1" customWidth="1"/>
    <col min="7853" max="7853" width="1.42578125" style="18" customWidth="1"/>
    <col min="7854" max="7863" width="7.140625" style="18"/>
    <col min="7864" max="7864" width="11.140625" style="18" customWidth="1"/>
    <col min="7865" max="8098" width="7.140625" style="18"/>
    <col min="8099" max="8099" width="6.42578125" style="18" customWidth="1"/>
    <col min="8100" max="8100" width="23.5703125" style="18" customWidth="1"/>
    <col min="8101" max="8101" width="0" style="18" hidden="1" customWidth="1"/>
    <col min="8102" max="8104" width="12.140625" style="18" customWidth="1"/>
    <col min="8105" max="8106" width="0" style="18" hidden="1" customWidth="1"/>
    <col min="8107" max="8107" width="12.140625" style="18" customWidth="1"/>
    <col min="8108" max="8108" width="0" style="18" hidden="1" customWidth="1"/>
    <col min="8109" max="8109" width="1.42578125" style="18" customWidth="1"/>
    <col min="8110" max="8119" width="7.140625" style="18"/>
    <col min="8120" max="8120" width="11.140625" style="18" customWidth="1"/>
    <col min="8121" max="8354" width="7.140625" style="18"/>
    <col min="8355" max="8355" width="6.42578125" style="18" customWidth="1"/>
    <col min="8356" max="8356" width="23.5703125" style="18" customWidth="1"/>
    <col min="8357" max="8357" width="0" style="18" hidden="1" customWidth="1"/>
    <col min="8358" max="8360" width="12.140625" style="18" customWidth="1"/>
    <col min="8361" max="8362" width="0" style="18" hidden="1" customWidth="1"/>
    <col min="8363" max="8363" width="12.140625" style="18" customWidth="1"/>
    <col min="8364" max="8364" width="0" style="18" hidden="1" customWidth="1"/>
    <col min="8365" max="8365" width="1.42578125" style="18" customWidth="1"/>
    <col min="8366" max="8375" width="7.140625" style="18"/>
    <col min="8376" max="8376" width="11.140625" style="18" customWidth="1"/>
    <col min="8377" max="8610" width="7.140625" style="18"/>
    <col min="8611" max="8611" width="6.42578125" style="18" customWidth="1"/>
    <col min="8612" max="8612" width="23.5703125" style="18" customWidth="1"/>
    <col min="8613" max="8613" width="0" style="18" hidden="1" customWidth="1"/>
    <col min="8614" max="8616" width="12.140625" style="18" customWidth="1"/>
    <col min="8617" max="8618" width="0" style="18" hidden="1" customWidth="1"/>
    <col min="8619" max="8619" width="12.140625" style="18" customWidth="1"/>
    <col min="8620" max="8620" width="0" style="18" hidden="1" customWidth="1"/>
    <col min="8621" max="8621" width="1.42578125" style="18" customWidth="1"/>
    <col min="8622" max="8631" width="7.140625" style="18"/>
    <col min="8632" max="8632" width="11.140625" style="18" customWidth="1"/>
    <col min="8633" max="8866" width="7.140625" style="18"/>
    <col min="8867" max="8867" width="6.42578125" style="18" customWidth="1"/>
    <col min="8868" max="8868" width="23.5703125" style="18" customWidth="1"/>
    <col min="8869" max="8869" width="0" style="18" hidden="1" customWidth="1"/>
    <col min="8870" max="8872" width="12.140625" style="18" customWidth="1"/>
    <col min="8873" max="8874" width="0" style="18" hidden="1" customWidth="1"/>
    <col min="8875" max="8875" width="12.140625" style="18" customWidth="1"/>
    <col min="8876" max="8876" width="0" style="18" hidden="1" customWidth="1"/>
    <col min="8877" max="8877" width="1.42578125" style="18" customWidth="1"/>
    <col min="8878" max="8887" width="7.140625" style="18"/>
    <col min="8888" max="8888" width="11.140625" style="18" customWidth="1"/>
    <col min="8889" max="9122" width="7.140625" style="18"/>
    <col min="9123" max="9123" width="6.42578125" style="18" customWidth="1"/>
    <col min="9124" max="9124" width="23.5703125" style="18" customWidth="1"/>
    <col min="9125" max="9125" width="0" style="18" hidden="1" customWidth="1"/>
    <col min="9126" max="9128" width="12.140625" style="18" customWidth="1"/>
    <col min="9129" max="9130" width="0" style="18" hidden="1" customWidth="1"/>
    <col min="9131" max="9131" width="12.140625" style="18" customWidth="1"/>
    <col min="9132" max="9132" width="0" style="18" hidden="1" customWidth="1"/>
    <col min="9133" max="9133" width="1.42578125" style="18" customWidth="1"/>
    <col min="9134" max="9143" width="7.140625" style="18"/>
    <col min="9144" max="9144" width="11.140625" style="18" customWidth="1"/>
    <col min="9145" max="9378" width="7.140625" style="18"/>
    <col min="9379" max="9379" width="6.42578125" style="18" customWidth="1"/>
    <col min="9380" max="9380" width="23.5703125" style="18" customWidth="1"/>
    <col min="9381" max="9381" width="0" style="18" hidden="1" customWidth="1"/>
    <col min="9382" max="9384" width="12.140625" style="18" customWidth="1"/>
    <col min="9385" max="9386" width="0" style="18" hidden="1" customWidth="1"/>
    <col min="9387" max="9387" width="12.140625" style="18" customWidth="1"/>
    <col min="9388" max="9388" width="0" style="18" hidden="1" customWidth="1"/>
    <col min="9389" max="9389" width="1.42578125" style="18" customWidth="1"/>
    <col min="9390" max="9399" width="7.140625" style="18"/>
    <col min="9400" max="9400" width="11.140625" style="18" customWidth="1"/>
    <col min="9401" max="9634" width="7.140625" style="18"/>
    <col min="9635" max="9635" width="6.42578125" style="18" customWidth="1"/>
    <col min="9636" max="9636" width="23.5703125" style="18" customWidth="1"/>
    <col min="9637" max="9637" width="0" style="18" hidden="1" customWidth="1"/>
    <col min="9638" max="9640" width="12.140625" style="18" customWidth="1"/>
    <col min="9641" max="9642" width="0" style="18" hidden="1" customWidth="1"/>
    <col min="9643" max="9643" width="12.140625" style="18" customWidth="1"/>
    <col min="9644" max="9644" width="0" style="18" hidden="1" customWidth="1"/>
    <col min="9645" max="9645" width="1.42578125" style="18" customWidth="1"/>
    <col min="9646" max="9655" width="7.140625" style="18"/>
    <col min="9656" max="9656" width="11.140625" style="18" customWidth="1"/>
    <col min="9657" max="9890" width="7.140625" style="18"/>
    <col min="9891" max="9891" width="6.42578125" style="18" customWidth="1"/>
    <col min="9892" max="9892" width="23.5703125" style="18" customWidth="1"/>
    <col min="9893" max="9893" width="0" style="18" hidden="1" customWidth="1"/>
    <col min="9894" max="9896" width="12.140625" style="18" customWidth="1"/>
    <col min="9897" max="9898" width="0" style="18" hidden="1" customWidth="1"/>
    <col min="9899" max="9899" width="12.140625" style="18" customWidth="1"/>
    <col min="9900" max="9900" width="0" style="18" hidden="1" customWidth="1"/>
    <col min="9901" max="9901" width="1.42578125" style="18" customWidth="1"/>
    <col min="9902" max="9911" width="7.140625" style="18"/>
    <col min="9912" max="9912" width="11.140625" style="18" customWidth="1"/>
    <col min="9913" max="10146" width="7.140625" style="18"/>
    <col min="10147" max="10147" width="6.42578125" style="18" customWidth="1"/>
    <col min="10148" max="10148" width="23.5703125" style="18" customWidth="1"/>
    <col min="10149" max="10149" width="0" style="18" hidden="1" customWidth="1"/>
    <col min="10150" max="10152" width="12.140625" style="18" customWidth="1"/>
    <col min="10153" max="10154" width="0" style="18" hidden="1" customWidth="1"/>
    <col min="10155" max="10155" width="12.140625" style="18" customWidth="1"/>
    <col min="10156" max="10156" width="0" style="18" hidden="1" customWidth="1"/>
    <col min="10157" max="10157" width="1.42578125" style="18" customWidth="1"/>
    <col min="10158" max="10167" width="7.140625" style="18"/>
    <col min="10168" max="10168" width="11.140625" style="18" customWidth="1"/>
    <col min="10169" max="10402" width="7.140625" style="18"/>
    <col min="10403" max="10403" width="6.42578125" style="18" customWidth="1"/>
    <col min="10404" max="10404" width="23.5703125" style="18" customWidth="1"/>
    <col min="10405" max="10405" width="0" style="18" hidden="1" customWidth="1"/>
    <col min="10406" max="10408" width="12.140625" style="18" customWidth="1"/>
    <col min="10409" max="10410" width="0" style="18" hidden="1" customWidth="1"/>
    <col min="10411" max="10411" width="12.140625" style="18" customWidth="1"/>
    <col min="10412" max="10412" width="0" style="18" hidden="1" customWidth="1"/>
    <col min="10413" max="10413" width="1.42578125" style="18" customWidth="1"/>
    <col min="10414" max="10423" width="7.140625" style="18"/>
    <col min="10424" max="10424" width="11.140625" style="18" customWidth="1"/>
    <col min="10425" max="10658" width="7.140625" style="18"/>
    <col min="10659" max="10659" width="6.42578125" style="18" customWidth="1"/>
    <col min="10660" max="10660" width="23.5703125" style="18" customWidth="1"/>
    <col min="10661" max="10661" width="0" style="18" hidden="1" customWidth="1"/>
    <col min="10662" max="10664" width="12.140625" style="18" customWidth="1"/>
    <col min="10665" max="10666" width="0" style="18" hidden="1" customWidth="1"/>
    <col min="10667" max="10667" width="12.140625" style="18" customWidth="1"/>
    <col min="10668" max="10668" width="0" style="18" hidden="1" customWidth="1"/>
    <col min="10669" max="10669" width="1.42578125" style="18" customWidth="1"/>
    <col min="10670" max="10679" width="7.140625" style="18"/>
    <col min="10680" max="10680" width="11.140625" style="18" customWidth="1"/>
    <col min="10681" max="10914" width="7.140625" style="18"/>
    <col min="10915" max="10915" width="6.42578125" style="18" customWidth="1"/>
    <col min="10916" max="10916" width="23.5703125" style="18" customWidth="1"/>
    <col min="10917" max="10917" width="0" style="18" hidden="1" customWidth="1"/>
    <col min="10918" max="10920" width="12.140625" style="18" customWidth="1"/>
    <col min="10921" max="10922" width="0" style="18" hidden="1" customWidth="1"/>
    <col min="10923" max="10923" width="12.140625" style="18" customWidth="1"/>
    <col min="10924" max="10924" width="0" style="18" hidden="1" customWidth="1"/>
    <col min="10925" max="10925" width="1.42578125" style="18" customWidth="1"/>
    <col min="10926" max="10935" width="7.140625" style="18"/>
    <col min="10936" max="10936" width="11.140625" style="18" customWidth="1"/>
    <col min="10937" max="11170" width="7.140625" style="18"/>
    <col min="11171" max="11171" width="6.42578125" style="18" customWidth="1"/>
    <col min="11172" max="11172" width="23.5703125" style="18" customWidth="1"/>
    <col min="11173" max="11173" width="0" style="18" hidden="1" customWidth="1"/>
    <col min="11174" max="11176" width="12.140625" style="18" customWidth="1"/>
    <col min="11177" max="11178" width="0" style="18" hidden="1" customWidth="1"/>
    <col min="11179" max="11179" width="12.140625" style="18" customWidth="1"/>
    <col min="11180" max="11180" width="0" style="18" hidden="1" customWidth="1"/>
    <col min="11181" max="11181" width="1.42578125" style="18" customWidth="1"/>
    <col min="11182" max="11191" width="7.140625" style="18"/>
    <col min="11192" max="11192" width="11.140625" style="18" customWidth="1"/>
    <col min="11193" max="11426" width="7.140625" style="18"/>
    <col min="11427" max="11427" width="6.42578125" style="18" customWidth="1"/>
    <col min="11428" max="11428" width="23.5703125" style="18" customWidth="1"/>
    <col min="11429" max="11429" width="0" style="18" hidden="1" customWidth="1"/>
    <col min="11430" max="11432" width="12.140625" style="18" customWidth="1"/>
    <col min="11433" max="11434" width="0" style="18" hidden="1" customWidth="1"/>
    <col min="11435" max="11435" width="12.140625" style="18" customWidth="1"/>
    <col min="11436" max="11436" width="0" style="18" hidden="1" customWidth="1"/>
    <col min="11437" max="11437" width="1.42578125" style="18" customWidth="1"/>
    <col min="11438" max="11447" width="7.140625" style="18"/>
    <col min="11448" max="11448" width="11.140625" style="18" customWidth="1"/>
    <col min="11449" max="11682" width="7.140625" style="18"/>
    <col min="11683" max="11683" width="6.42578125" style="18" customWidth="1"/>
    <col min="11684" max="11684" width="23.5703125" style="18" customWidth="1"/>
    <col min="11685" max="11685" width="0" style="18" hidden="1" customWidth="1"/>
    <col min="11686" max="11688" width="12.140625" style="18" customWidth="1"/>
    <col min="11689" max="11690" width="0" style="18" hidden="1" customWidth="1"/>
    <col min="11691" max="11691" width="12.140625" style="18" customWidth="1"/>
    <col min="11692" max="11692" width="0" style="18" hidden="1" customWidth="1"/>
    <col min="11693" max="11693" width="1.42578125" style="18" customWidth="1"/>
    <col min="11694" max="11703" width="7.140625" style="18"/>
    <col min="11704" max="11704" width="11.140625" style="18" customWidth="1"/>
    <col min="11705" max="11938" width="7.140625" style="18"/>
    <col min="11939" max="11939" width="6.42578125" style="18" customWidth="1"/>
    <col min="11940" max="11940" width="23.5703125" style="18" customWidth="1"/>
    <col min="11941" max="11941" width="0" style="18" hidden="1" customWidth="1"/>
    <col min="11942" max="11944" width="12.140625" style="18" customWidth="1"/>
    <col min="11945" max="11946" width="0" style="18" hidden="1" customWidth="1"/>
    <col min="11947" max="11947" width="12.140625" style="18" customWidth="1"/>
    <col min="11948" max="11948" width="0" style="18" hidden="1" customWidth="1"/>
    <col min="11949" max="11949" width="1.42578125" style="18" customWidth="1"/>
    <col min="11950" max="11959" width="7.140625" style="18"/>
    <col min="11960" max="11960" width="11.140625" style="18" customWidth="1"/>
    <col min="11961" max="12194" width="7.140625" style="18"/>
    <col min="12195" max="12195" width="6.42578125" style="18" customWidth="1"/>
    <col min="12196" max="12196" width="23.5703125" style="18" customWidth="1"/>
    <col min="12197" max="12197" width="0" style="18" hidden="1" customWidth="1"/>
    <col min="12198" max="12200" width="12.140625" style="18" customWidth="1"/>
    <col min="12201" max="12202" width="0" style="18" hidden="1" customWidth="1"/>
    <col min="12203" max="12203" width="12.140625" style="18" customWidth="1"/>
    <col min="12204" max="12204" width="0" style="18" hidden="1" customWidth="1"/>
    <col min="12205" max="12205" width="1.42578125" style="18" customWidth="1"/>
    <col min="12206" max="12215" width="7.140625" style="18"/>
    <col min="12216" max="12216" width="11.140625" style="18" customWidth="1"/>
    <col min="12217" max="12450" width="7.140625" style="18"/>
    <col min="12451" max="12451" width="6.42578125" style="18" customWidth="1"/>
    <col min="12452" max="12452" width="23.5703125" style="18" customWidth="1"/>
    <col min="12453" max="12453" width="0" style="18" hidden="1" customWidth="1"/>
    <col min="12454" max="12456" width="12.140625" style="18" customWidth="1"/>
    <col min="12457" max="12458" width="0" style="18" hidden="1" customWidth="1"/>
    <col min="12459" max="12459" width="12.140625" style="18" customWidth="1"/>
    <col min="12460" max="12460" width="0" style="18" hidden="1" customWidth="1"/>
    <col min="12461" max="12461" width="1.42578125" style="18" customWidth="1"/>
    <col min="12462" max="12471" width="7.140625" style="18"/>
    <col min="12472" max="12472" width="11.140625" style="18" customWidth="1"/>
    <col min="12473" max="12706" width="7.140625" style="18"/>
    <col min="12707" max="12707" width="6.42578125" style="18" customWidth="1"/>
    <col min="12708" max="12708" width="23.5703125" style="18" customWidth="1"/>
    <col min="12709" max="12709" width="0" style="18" hidden="1" customWidth="1"/>
    <col min="12710" max="12712" width="12.140625" style="18" customWidth="1"/>
    <col min="12713" max="12714" width="0" style="18" hidden="1" customWidth="1"/>
    <col min="12715" max="12715" width="12.140625" style="18" customWidth="1"/>
    <col min="12716" max="12716" width="0" style="18" hidden="1" customWidth="1"/>
    <col min="12717" max="12717" width="1.42578125" style="18" customWidth="1"/>
    <col min="12718" max="12727" width="7.140625" style="18"/>
    <col min="12728" max="12728" width="11.140625" style="18" customWidth="1"/>
    <col min="12729" max="12962" width="7.140625" style="18"/>
    <col min="12963" max="12963" width="6.42578125" style="18" customWidth="1"/>
    <col min="12964" max="12964" width="23.5703125" style="18" customWidth="1"/>
    <col min="12965" max="12965" width="0" style="18" hidden="1" customWidth="1"/>
    <col min="12966" max="12968" width="12.140625" style="18" customWidth="1"/>
    <col min="12969" max="12970" width="0" style="18" hidden="1" customWidth="1"/>
    <col min="12971" max="12971" width="12.140625" style="18" customWidth="1"/>
    <col min="12972" max="12972" width="0" style="18" hidden="1" customWidth="1"/>
    <col min="12973" max="12973" width="1.42578125" style="18" customWidth="1"/>
    <col min="12974" max="12983" width="7.140625" style="18"/>
    <col min="12984" max="12984" width="11.140625" style="18" customWidth="1"/>
    <col min="12985" max="13218" width="7.140625" style="18"/>
    <col min="13219" max="13219" width="6.42578125" style="18" customWidth="1"/>
    <col min="13220" max="13220" width="23.5703125" style="18" customWidth="1"/>
    <col min="13221" max="13221" width="0" style="18" hidden="1" customWidth="1"/>
    <col min="13222" max="13224" width="12.140625" style="18" customWidth="1"/>
    <col min="13225" max="13226" width="0" style="18" hidden="1" customWidth="1"/>
    <col min="13227" max="13227" width="12.140625" style="18" customWidth="1"/>
    <col min="13228" max="13228" width="0" style="18" hidden="1" customWidth="1"/>
    <col min="13229" max="13229" width="1.42578125" style="18" customWidth="1"/>
    <col min="13230" max="13239" width="7.140625" style="18"/>
    <col min="13240" max="13240" width="11.140625" style="18" customWidth="1"/>
    <col min="13241" max="13474" width="7.140625" style="18"/>
    <col min="13475" max="13475" width="6.42578125" style="18" customWidth="1"/>
    <col min="13476" max="13476" width="23.5703125" style="18" customWidth="1"/>
    <col min="13477" max="13477" width="0" style="18" hidden="1" customWidth="1"/>
    <col min="13478" max="13480" width="12.140625" style="18" customWidth="1"/>
    <col min="13481" max="13482" width="0" style="18" hidden="1" customWidth="1"/>
    <col min="13483" max="13483" width="12.140625" style="18" customWidth="1"/>
    <col min="13484" max="13484" width="0" style="18" hidden="1" customWidth="1"/>
    <col min="13485" max="13485" width="1.42578125" style="18" customWidth="1"/>
    <col min="13486" max="13495" width="7.140625" style="18"/>
    <col min="13496" max="13496" width="11.140625" style="18" customWidth="1"/>
    <col min="13497" max="13730" width="7.140625" style="18"/>
    <col min="13731" max="13731" width="6.42578125" style="18" customWidth="1"/>
    <col min="13732" max="13732" width="23.5703125" style="18" customWidth="1"/>
    <col min="13733" max="13733" width="0" style="18" hidden="1" customWidth="1"/>
    <col min="13734" max="13736" width="12.140625" style="18" customWidth="1"/>
    <col min="13737" max="13738" width="0" style="18" hidden="1" customWidth="1"/>
    <col min="13739" max="13739" width="12.140625" style="18" customWidth="1"/>
    <col min="13740" max="13740" width="0" style="18" hidden="1" customWidth="1"/>
    <col min="13741" max="13741" width="1.42578125" style="18" customWidth="1"/>
    <col min="13742" max="13751" width="7.140625" style="18"/>
    <col min="13752" max="13752" width="11.140625" style="18" customWidth="1"/>
    <col min="13753" max="13986" width="7.140625" style="18"/>
    <col min="13987" max="13987" width="6.42578125" style="18" customWidth="1"/>
    <col min="13988" max="13988" width="23.5703125" style="18" customWidth="1"/>
    <col min="13989" max="13989" width="0" style="18" hidden="1" customWidth="1"/>
    <col min="13990" max="13992" width="12.140625" style="18" customWidth="1"/>
    <col min="13993" max="13994" width="0" style="18" hidden="1" customWidth="1"/>
    <col min="13995" max="13995" width="12.140625" style="18" customWidth="1"/>
    <col min="13996" max="13996" width="0" style="18" hidden="1" customWidth="1"/>
    <col min="13997" max="13997" width="1.42578125" style="18" customWidth="1"/>
    <col min="13998" max="14007" width="7.140625" style="18"/>
    <col min="14008" max="14008" width="11.140625" style="18" customWidth="1"/>
    <col min="14009" max="14242" width="7.140625" style="18"/>
    <col min="14243" max="14243" width="6.42578125" style="18" customWidth="1"/>
    <col min="14244" max="14244" width="23.5703125" style="18" customWidth="1"/>
    <col min="14245" max="14245" width="0" style="18" hidden="1" customWidth="1"/>
    <col min="14246" max="14248" width="12.140625" style="18" customWidth="1"/>
    <col min="14249" max="14250" width="0" style="18" hidden="1" customWidth="1"/>
    <col min="14251" max="14251" width="12.140625" style="18" customWidth="1"/>
    <col min="14252" max="14252" width="0" style="18" hidden="1" customWidth="1"/>
    <col min="14253" max="14253" width="1.42578125" style="18" customWidth="1"/>
    <col min="14254" max="14263" width="7.140625" style="18"/>
    <col min="14264" max="14264" width="11.140625" style="18" customWidth="1"/>
    <col min="14265" max="14498" width="7.140625" style="18"/>
    <col min="14499" max="14499" width="6.42578125" style="18" customWidth="1"/>
    <col min="14500" max="14500" width="23.5703125" style="18" customWidth="1"/>
    <col min="14501" max="14501" width="0" style="18" hidden="1" customWidth="1"/>
    <col min="14502" max="14504" width="12.140625" style="18" customWidth="1"/>
    <col min="14505" max="14506" width="0" style="18" hidden="1" customWidth="1"/>
    <col min="14507" max="14507" width="12.140625" style="18" customWidth="1"/>
    <col min="14508" max="14508" width="0" style="18" hidden="1" customWidth="1"/>
    <col min="14509" max="14509" width="1.42578125" style="18" customWidth="1"/>
    <col min="14510" max="14519" width="7.140625" style="18"/>
    <col min="14520" max="14520" width="11.140625" style="18" customWidth="1"/>
    <col min="14521" max="14754" width="7.140625" style="18"/>
    <col min="14755" max="14755" width="6.42578125" style="18" customWidth="1"/>
    <col min="14756" max="14756" width="23.5703125" style="18" customWidth="1"/>
    <col min="14757" max="14757" width="0" style="18" hidden="1" customWidth="1"/>
    <col min="14758" max="14760" width="12.140625" style="18" customWidth="1"/>
    <col min="14761" max="14762" width="0" style="18" hidden="1" customWidth="1"/>
    <col min="14763" max="14763" width="12.140625" style="18" customWidth="1"/>
    <col min="14764" max="14764" width="0" style="18" hidden="1" customWidth="1"/>
    <col min="14765" max="14765" width="1.42578125" style="18" customWidth="1"/>
    <col min="14766" max="14775" width="7.140625" style="18"/>
    <col min="14776" max="14776" width="11.140625" style="18" customWidth="1"/>
    <col min="14777" max="15010" width="7.140625" style="18"/>
    <col min="15011" max="15011" width="6.42578125" style="18" customWidth="1"/>
    <col min="15012" max="15012" width="23.5703125" style="18" customWidth="1"/>
    <col min="15013" max="15013" width="0" style="18" hidden="1" customWidth="1"/>
    <col min="15014" max="15016" width="12.140625" style="18" customWidth="1"/>
    <col min="15017" max="15018" width="0" style="18" hidden="1" customWidth="1"/>
    <col min="15019" max="15019" width="12.140625" style="18" customWidth="1"/>
    <col min="15020" max="15020" width="0" style="18" hidden="1" customWidth="1"/>
    <col min="15021" max="15021" width="1.42578125" style="18" customWidth="1"/>
    <col min="15022" max="15031" width="7.140625" style="18"/>
    <col min="15032" max="15032" width="11.140625" style="18" customWidth="1"/>
    <col min="15033" max="15266" width="7.140625" style="18"/>
    <col min="15267" max="15267" width="6.42578125" style="18" customWidth="1"/>
    <col min="15268" max="15268" width="23.5703125" style="18" customWidth="1"/>
    <col min="15269" max="15269" width="0" style="18" hidden="1" customWidth="1"/>
    <col min="15270" max="15272" width="12.140625" style="18" customWidth="1"/>
    <col min="15273" max="15274" width="0" style="18" hidden="1" customWidth="1"/>
    <col min="15275" max="15275" width="12.140625" style="18" customWidth="1"/>
    <col min="15276" max="15276" width="0" style="18" hidden="1" customWidth="1"/>
    <col min="15277" max="15277" width="1.42578125" style="18" customWidth="1"/>
    <col min="15278" max="15287" width="7.140625" style="18"/>
    <col min="15288" max="15288" width="11.140625" style="18" customWidth="1"/>
    <col min="15289" max="15522" width="7.140625" style="18"/>
    <col min="15523" max="15523" width="6.42578125" style="18" customWidth="1"/>
    <col min="15524" max="15524" width="23.5703125" style="18" customWidth="1"/>
    <col min="15525" max="15525" width="0" style="18" hidden="1" customWidth="1"/>
    <col min="15526" max="15528" width="12.140625" style="18" customWidth="1"/>
    <col min="15529" max="15530" width="0" style="18" hidden="1" customWidth="1"/>
    <col min="15531" max="15531" width="12.140625" style="18" customWidth="1"/>
    <col min="15532" max="15532" width="0" style="18" hidden="1" customWidth="1"/>
    <col min="15533" max="15533" width="1.42578125" style="18" customWidth="1"/>
    <col min="15534" max="15543" width="7.140625" style="18"/>
    <col min="15544" max="15544" width="11.140625" style="18" customWidth="1"/>
    <col min="15545" max="15778" width="7.140625" style="18"/>
    <col min="15779" max="15779" width="6.42578125" style="18" customWidth="1"/>
    <col min="15780" max="15780" width="23.5703125" style="18" customWidth="1"/>
    <col min="15781" max="15781" width="0" style="18" hidden="1" customWidth="1"/>
    <col min="15782" max="15784" width="12.140625" style="18" customWidth="1"/>
    <col min="15785" max="15786" width="0" style="18" hidden="1" customWidth="1"/>
    <col min="15787" max="15787" width="12.140625" style="18" customWidth="1"/>
    <col min="15788" max="15788" width="0" style="18" hidden="1" customWidth="1"/>
    <col min="15789" max="15789" width="1.42578125" style="18" customWidth="1"/>
    <col min="15790" max="15799" width="7.140625" style="18"/>
    <col min="15800" max="15800" width="11.140625" style="18" customWidth="1"/>
    <col min="15801" max="16034" width="7.140625" style="18"/>
    <col min="16035" max="16035" width="6.42578125" style="18" customWidth="1"/>
    <col min="16036" max="16036" width="23.5703125" style="18" customWidth="1"/>
    <col min="16037" max="16037" width="0" style="18" hidden="1" customWidth="1"/>
    <col min="16038" max="16040" width="12.140625" style="18" customWidth="1"/>
    <col min="16041" max="16042" width="0" style="18" hidden="1" customWidth="1"/>
    <col min="16043" max="16043" width="12.140625" style="18" customWidth="1"/>
    <col min="16044" max="16044" width="0" style="18" hidden="1" customWidth="1"/>
    <col min="16045" max="16045" width="1.42578125" style="18" customWidth="1"/>
    <col min="16046" max="16055" width="7.140625" style="18"/>
    <col min="16056" max="16056" width="11.140625" style="18" customWidth="1"/>
    <col min="16057" max="16384" width="7.140625" style="18"/>
  </cols>
  <sheetData>
    <row r="1" spans="2:13" ht="15" customHeight="1" x14ac:dyDescent="0.2">
      <c r="B1" s="265" t="s">
        <v>34</v>
      </c>
      <c r="C1" s="266"/>
      <c r="D1" s="266"/>
      <c r="E1" s="266"/>
      <c r="F1" s="266"/>
      <c r="G1" s="266"/>
      <c r="H1" s="266"/>
      <c r="I1" s="266"/>
      <c r="J1" s="266"/>
      <c r="K1" s="266"/>
    </row>
    <row r="2" spans="2:13" ht="15" customHeight="1" x14ac:dyDescent="0.25">
      <c r="B2" s="186" t="s">
        <v>32</v>
      </c>
      <c r="C2" s="186"/>
      <c r="D2" s="188">
        <f>company</f>
        <v>0</v>
      </c>
      <c r="E2" s="226"/>
    </row>
    <row r="3" spans="2:13" x14ac:dyDescent="0.2">
      <c r="B3" s="186" t="s">
        <v>33</v>
      </c>
      <c r="C3" s="186"/>
      <c r="D3" s="189">
        <f>date</f>
        <v>0</v>
      </c>
      <c r="E3" s="228"/>
    </row>
    <row r="4" spans="2:13" ht="12.75" customHeight="1" thickBot="1" x14ac:dyDescent="0.4">
      <c r="B4" s="33"/>
      <c r="D4" s="34"/>
    </row>
    <row r="5" spans="2:13" s="20" customFormat="1" ht="21.95" customHeight="1" thickBot="1" x14ac:dyDescent="0.25">
      <c r="B5" s="235"/>
      <c r="C5" s="247"/>
      <c r="D5" s="35"/>
      <c r="E5" s="247"/>
      <c r="F5" s="36"/>
      <c r="G5" s="37"/>
      <c r="H5" s="37"/>
      <c r="I5" s="248"/>
      <c r="K5" s="63" t="s">
        <v>2</v>
      </c>
      <c r="M5" s="75"/>
    </row>
    <row r="6" spans="2:13" s="20" customFormat="1" ht="8.4499999999999993" customHeight="1" thickBot="1" x14ac:dyDescent="0.25">
      <c r="B6" s="45"/>
      <c r="C6" s="21"/>
      <c r="D6" s="22"/>
      <c r="E6" s="21"/>
      <c r="K6" s="62"/>
      <c r="M6" s="75"/>
    </row>
    <row r="7" spans="2:13" s="25" customFormat="1" ht="16.5" thickBot="1" x14ac:dyDescent="0.25">
      <c r="B7" s="243" t="s">
        <v>30</v>
      </c>
      <c r="C7" s="23"/>
      <c r="D7" s="24"/>
      <c r="E7" s="23"/>
      <c r="F7" s="38"/>
      <c r="G7" s="39">
        <v>2024</v>
      </c>
      <c r="H7" s="39">
        <v>2025</v>
      </c>
      <c r="I7" s="40">
        <v>2026</v>
      </c>
      <c r="K7" s="64" t="s">
        <v>3</v>
      </c>
      <c r="M7" s="75"/>
    </row>
    <row r="8" spans="2:13" s="20" customFormat="1" ht="19.5" customHeight="1" thickBot="1" x14ac:dyDescent="0.25">
      <c r="B8" s="90" t="s">
        <v>36</v>
      </c>
      <c r="C8" s="91"/>
      <c r="D8" s="92"/>
      <c r="E8" s="21"/>
      <c r="F8" s="123"/>
      <c r="G8" s="244"/>
      <c r="H8" s="244"/>
      <c r="I8" s="124"/>
      <c r="J8" s="125"/>
      <c r="K8" s="126"/>
      <c r="M8" s="75"/>
    </row>
    <row r="9" spans="2:13" s="26" customFormat="1" ht="18" customHeight="1" x14ac:dyDescent="0.2">
      <c r="B9" s="81" t="s">
        <v>58</v>
      </c>
      <c r="C9" s="113"/>
      <c r="D9" s="94" t="s">
        <v>18</v>
      </c>
      <c r="E9" s="47"/>
      <c r="F9" s="127"/>
      <c r="G9" s="128">
        <v>0</v>
      </c>
      <c r="H9" s="128">
        <v>0</v>
      </c>
      <c r="I9" s="129">
        <v>0</v>
      </c>
      <c r="J9" s="130"/>
      <c r="K9" s="131"/>
      <c r="M9" s="76"/>
    </row>
    <row r="10" spans="2:13" s="26" customFormat="1" ht="18" customHeight="1" thickBot="1" x14ac:dyDescent="0.25">
      <c r="B10" s="82" t="s">
        <v>20</v>
      </c>
      <c r="C10" s="114"/>
      <c r="D10" s="104" t="s">
        <v>19</v>
      </c>
      <c r="E10" s="48"/>
      <c r="F10" s="132"/>
      <c r="G10" s="133">
        <f>G9*'2. Work Assumptions'!G11</f>
        <v>0</v>
      </c>
      <c r="H10" s="133">
        <f>H9*'2. Work Assumptions'!H11</f>
        <v>0</v>
      </c>
      <c r="I10" s="245">
        <f>I9*'2. Work Assumptions'!I11</f>
        <v>0</v>
      </c>
      <c r="J10" s="130"/>
      <c r="K10" s="134">
        <f>G10+H10+I10</f>
        <v>0</v>
      </c>
      <c r="M10" s="76"/>
    </row>
    <row r="11" spans="2:13" s="26" customFormat="1" ht="18" customHeight="1" x14ac:dyDescent="0.2">
      <c r="B11" s="81" t="s">
        <v>59</v>
      </c>
      <c r="C11" s="113"/>
      <c r="D11" s="94" t="s">
        <v>18</v>
      </c>
      <c r="E11" s="47"/>
      <c r="F11" s="230"/>
      <c r="G11" s="231">
        <v>0</v>
      </c>
      <c r="H11" s="231">
        <v>0</v>
      </c>
      <c r="I11" s="232">
        <v>0</v>
      </c>
      <c r="J11" s="130"/>
      <c r="K11" s="138"/>
      <c r="M11" s="76"/>
    </row>
    <row r="12" spans="2:13" s="26" customFormat="1" ht="18" customHeight="1" thickBot="1" x14ac:dyDescent="0.25">
      <c r="B12" s="82" t="s">
        <v>20</v>
      </c>
      <c r="C12" s="114"/>
      <c r="D12" s="104" t="s">
        <v>19</v>
      </c>
      <c r="E12" s="48"/>
      <c r="F12" s="132"/>
      <c r="G12" s="233">
        <f>G11*'2. Work Assumptions'!G12</f>
        <v>0</v>
      </c>
      <c r="H12" s="233">
        <f>H11*'2. Work Assumptions'!H12</f>
        <v>0</v>
      </c>
      <c r="I12" s="246">
        <f>I11*'2. Work Assumptions'!I12</f>
        <v>0</v>
      </c>
      <c r="J12" s="130"/>
      <c r="K12" s="134">
        <f>G12+H12+I12</f>
        <v>0</v>
      </c>
      <c r="M12" s="76"/>
    </row>
    <row r="13" spans="2:13" s="26" customFormat="1" ht="18" customHeight="1" x14ac:dyDescent="0.2">
      <c r="B13" s="81" t="s">
        <v>60</v>
      </c>
      <c r="C13" s="113"/>
      <c r="D13" s="94" t="s">
        <v>18</v>
      </c>
      <c r="E13" s="47"/>
      <c r="F13" s="230"/>
      <c r="G13" s="231">
        <v>0</v>
      </c>
      <c r="H13" s="231">
        <v>0</v>
      </c>
      <c r="I13" s="232">
        <v>0</v>
      </c>
      <c r="J13" s="130"/>
      <c r="K13" s="138"/>
      <c r="M13" s="76"/>
    </row>
    <row r="14" spans="2:13" s="26" customFormat="1" ht="18" customHeight="1" thickBot="1" x14ac:dyDescent="0.25">
      <c r="B14" s="82" t="s">
        <v>20</v>
      </c>
      <c r="C14" s="114"/>
      <c r="D14" s="104" t="s">
        <v>19</v>
      </c>
      <c r="E14" s="48"/>
      <c r="F14" s="132"/>
      <c r="G14" s="233">
        <f>G13*'2. Work Assumptions'!G13</f>
        <v>0</v>
      </c>
      <c r="H14" s="233">
        <f>H13*'2. Work Assumptions'!H13</f>
        <v>0</v>
      </c>
      <c r="I14" s="246">
        <f>I13*'2. Work Assumptions'!I13</f>
        <v>0</v>
      </c>
      <c r="J14" s="130"/>
      <c r="K14" s="134">
        <f>G14+H14+I14</f>
        <v>0</v>
      </c>
      <c r="M14" s="76"/>
    </row>
    <row r="15" spans="2:13" s="26" customFormat="1" ht="18" customHeight="1" x14ac:dyDescent="0.2">
      <c r="B15" s="81" t="s">
        <v>53</v>
      </c>
      <c r="C15" s="113"/>
      <c r="D15" s="94" t="s">
        <v>18</v>
      </c>
      <c r="E15" s="47"/>
      <c r="F15" s="230"/>
      <c r="G15" s="231">
        <v>0</v>
      </c>
      <c r="H15" s="231">
        <v>0</v>
      </c>
      <c r="I15" s="232">
        <v>0</v>
      </c>
      <c r="J15" s="130"/>
      <c r="K15" s="138"/>
      <c r="M15" s="76"/>
    </row>
    <row r="16" spans="2:13" s="26" customFormat="1" ht="18" customHeight="1" thickBot="1" x14ac:dyDescent="0.25">
      <c r="B16" s="82" t="s">
        <v>20</v>
      </c>
      <c r="C16" s="114"/>
      <c r="D16" s="104" t="s">
        <v>19</v>
      </c>
      <c r="E16" s="48"/>
      <c r="F16" s="132"/>
      <c r="G16" s="233">
        <f>G15*'2. Work Assumptions'!G14</f>
        <v>0</v>
      </c>
      <c r="H16" s="233">
        <f>H15*'2. Work Assumptions'!H14</f>
        <v>0</v>
      </c>
      <c r="I16" s="246">
        <f>I15*'2. Work Assumptions'!I14</f>
        <v>0</v>
      </c>
      <c r="J16" s="130"/>
      <c r="K16" s="134">
        <f>G16+H16+I16</f>
        <v>0</v>
      </c>
      <c r="M16" s="76"/>
    </row>
    <row r="17" spans="2:15" s="26" customFormat="1" ht="18" customHeight="1" x14ac:dyDescent="0.2">
      <c r="B17" s="229" t="s">
        <v>54</v>
      </c>
      <c r="C17" s="115"/>
      <c r="D17" s="94" t="s">
        <v>18</v>
      </c>
      <c r="E17" s="49"/>
      <c r="F17" s="135"/>
      <c r="G17" s="136">
        <v>0</v>
      </c>
      <c r="H17" s="136">
        <v>0</v>
      </c>
      <c r="I17" s="137">
        <v>0</v>
      </c>
      <c r="J17" s="130"/>
      <c r="K17" s="138"/>
      <c r="M17" s="76"/>
    </row>
    <row r="18" spans="2:15" s="26" customFormat="1" ht="18" customHeight="1" thickBot="1" x14ac:dyDescent="0.25">
      <c r="B18" s="82" t="s">
        <v>20</v>
      </c>
      <c r="C18" s="114"/>
      <c r="D18" s="104" t="s">
        <v>19</v>
      </c>
      <c r="E18" s="48"/>
      <c r="F18" s="132"/>
      <c r="G18" s="233">
        <f>G17*'2. Work Assumptions'!G15</f>
        <v>0</v>
      </c>
      <c r="H18" s="233">
        <f>H17*'2. Work Assumptions'!H15</f>
        <v>0</v>
      </c>
      <c r="I18" s="246">
        <f>I17*'2. Work Assumptions'!I15</f>
        <v>0</v>
      </c>
      <c r="J18" s="130"/>
      <c r="K18" s="134">
        <f>G18+H18+I18</f>
        <v>0</v>
      </c>
      <c r="M18" s="76"/>
    </row>
    <row r="19" spans="2:15" s="26" customFormat="1" ht="18" customHeight="1" thickBot="1" x14ac:dyDescent="0.25">
      <c r="B19" s="97" t="s">
        <v>40</v>
      </c>
      <c r="C19" s="116"/>
      <c r="D19" s="98"/>
      <c r="E19" s="54"/>
      <c r="F19" s="139"/>
      <c r="G19" s="140">
        <f>+G10+G12+G14+G16+G18</f>
        <v>0</v>
      </c>
      <c r="H19" s="140">
        <f t="shared" ref="H19:I19" si="0">+H10+H12+H14+H16+H18</f>
        <v>0</v>
      </c>
      <c r="I19" s="141">
        <f t="shared" si="0"/>
        <v>0</v>
      </c>
      <c r="J19" s="130"/>
      <c r="K19" s="142">
        <f>SUM(K10:K18)</f>
        <v>0</v>
      </c>
      <c r="M19" s="76"/>
    </row>
    <row r="20" spans="2:15" s="26" customFormat="1" ht="18" customHeight="1" thickBot="1" x14ac:dyDescent="0.25">
      <c r="B20" s="99" t="s">
        <v>25</v>
      </c>
      <c r="C20" s="116"/>
      <c r="D20" s="100"/>
      <c r="E20" s="54"/>
      <c r="F20" s="143"/>
      <c r="G20" s="144"/>
      <c r="H20" s="144"/>
      <c r="I20" s="145"/>
      <c r="J20" s="130"/>
      <c r="K20" s="146"/>
      <c r="M20" s="76"/>
    </row>
    <row r="21" spans="2:15" ht="18" customHeight="1" x14ac:dyDescent="0.2">
      <c r="B21" s="101" t="str">
        <f>'2. Work Assumptions'!B17</f>
        <v>Replacement of Curb Stop Valves (3/4" - 1")</v>
      </c>
      <c r="C21" s="117"/>
      <c r="D21" s="94" t="s">
        <v>18</v>
      </c>
      <c r="E21" s="50"/>
      <c r="F21" s="147"/>
      <c r="G21" s="128">
        <v>0</v>
      </c>
      <c r="H21" s="128">
        <v>0</v>
      </c>
      <c r="I21" s="129">
        <v>0</v>
      </c>
      <c r="J21" s="130"/>
      <c r="K21" s="148"/>
    </row>
    <row r="22" spans="2:15" ht="18" customHeight="1" thickBot="1" x14ac:dyDescent="0.25">
      <c r="B22" s="102"/>
      <c r="C22" s="118"/>
      <c r="D22" s="104" t="s">
        <v>19</v>
      </c>
      <c r="E22" s="51"/>
      <c r="F22" s="149"/>
      <c r="G22" s="150">
        <f>G21*'2. Work Assumptions'!G17</f>
        <v>0</v>
      </c>
      <c r="H22" s="150">
        <f>H21*'2. Work Assumptions'!H17</f>
        <v>0</v>
      </c>
      <c r="I22" s="151">
        <f>I21*'2. Work Assumptions'!I17</f>
        <v>0</v>
      </c>
      <c r="J22" s="130"/>
      <c r="K22" s="134">
        <f>G22+H22+I22</f>
        <v>0</v>
      </c>
    </row>
    <row r="23" spans="2:15" ht="18" customHeight="1" x14ac:dyDescent="0.2">
      <c r="B23" s="101" t="str">
        <f>'2. Work Assumptions'!B18</f>
        <v>Replacement of Curb Stop Valves (1.5" - 2")</v>
      </c>
      <c r="C23" s="117"/>
      <c r="D23" s="94" t="s">
        <v>18</v>
      </c>
      <c r="E23" s="50"/>
      <c r="F23" s="147"/>
      <c r="G23" s="128">
        <v>0</v>
      </c>
      <c r="H23" s="128">
        <v>0</v>
      </c>
      <c r="I23" s="129">
        <v>0</v>
      </c>
      <c r="J23" s="130"/>
      <c r="K23" s="148"/>
    </row>
    <row r="24" spans="2:15" ht="18" customHeight="1" thickBot="1" x14ac:dyDescent="0.25">
      <c r="B24" s="102"/>
      <c r="C24" s="118"/>
      <c r="D24" s="104" t="s">
        <v>19</v>
      </c>
      <c r="E24" s="51"/>
      <c r="F24" s="149"/>
      <c r="G24" s="150">
        <f>G23*'2. Work Assumptions'!G18</f>
        <v>0</v>
      </c>
      <c r="H24" s="150">
        <f>H23*'2. Work Assumptions'!H18</f>
        <v>0</v>
      </c>
      <c r="I24" s="151">
        <f>I23*'2. Work Assumptions'!I18</f>
        <v>0</v>
      </c>
      <c r="J24" s="130"/>
      <c r="K24" s="134">
        <f>G24+H24+I24</f>
        <v>0</v>
      </c>
    </row>
    <row r="25" spans="2:15" ht="18" customHeight="1" x14ac:dyDescent="0.2">
      <c r="B25" s="101" t="str">
        <f>'2. Work Assumptions'!B19</f>
        <v>Installation of Meter Boxes</v>
      </c>
      <c r="C25" s="117"/>
      <c r="D25" s="94" t="s">
        <v>18</v>
      </c>
      <c r="E25" s="50"/>
      <c r="F25" s="147"/>
      <c r="G25" s="128">
        <v>0</v>
      </c>
      <c r="H25" s="128">
        <v>0</v>
      </c>
      <c r="I25" s="129">
        <v>0</v>
      </c>
      <c r="J25" s="130"/>
      <c r="K25" s="148"/>
    </row>
    <row r="26" spans="2:15" ht="18" customHeight="1" thickBot="1" x14ac:dyDescent="0.25">
      <c r="B26" s="102"/>
      <c r="C26" s="118"/>
      <c r="D26" s="104" t="s">
        <v>19</v>
      </c>
      <c r="E26" s="51"/>
      <c r="F26" s="149"/>
      <c r="G26" s="150">
        <f>G25*'2. Work Assumptions'!G19</f>
        <v>0</v>
      </c>
      <c r="H26" s="150">
        <f>H25*'2. Work Assumptions'!H19</f>
        <v>0</v>
      </c>
      <c r="I26" s="151">
        <f>I25*'2. Work Assumptions'!I19</f>
        <v>0</v>
      </c>
      <c r="J26" s="130"/>
      <c r="K26" s="134">
        <f>G26+H26+I26</f>
        <v>0</v>
      </c>
    </row>
    <row r="27" spans="2:15" ht="18" customHeight="1" x14ac:dyDescent="0.2">
      <c r="B27" s="101" t="str">
        <f>'2. Work Assumptions'!B20</f>
        <v>Installation or Replacement of Yokes</v>
      </c>
      <c r="C27" s="117"/>
      <c r="D27" s="94" t="s">
        <v>18</v>
      </c>
      <c r="E27" s="50"/>
      <c r="F27" s="147"/>
      <c r="G27" s="128">
        <v>0</v>
      </c>
      <c r="H27" s="128">
        <v>0</v>
      </c>
      <c r="I27" s="129">
        <v>0</v>
      </c>
      <c r="J27" s="130"/>
      <c r="K27" s="148"/>
    </row>
    <row r="28" spans="2:15" ht="18" customHeight="1" thickBot="1" x14ac:dyDescent="0.25">
      <c r="B28" s="102"/>
      <c r="C28" s="118"/>
      <c r="D28" s="104" t="s">
        <v>19</v>
      </c>
      <c r="E28" s="51"/>
      <c r="F28" s="149"/>
      <c r="G28" s="150">
        <f>G27*'2. Work Assumptions'!G20</f>
        <v>0</v>
      </c>
      <c r="H28" s="150">
        <f>H27*'2. Work Assumptions'!H20</f>
        <v>0</v>
      </c>
      <c r="I28" s="151">
        <f>I27*'2. Work Assumptions'!I20</f>
        <v>0</v>
      </c>
      <c r="J28" s="130"/>
      <c r="K28" s="134">
        <f>G28+H28+I28</f>
        <v>0</v>
      </c>
    </row>
    <row r="29" spans="2:15" ht="18" customHeight="1" x14ac:dyDescent="0.2">
      <c r="B29" s="101" t="str">
        <f>'2. Work Assumptions'!B21</f>
        <v>Re-set or Re-Level Meter Boxes</v>
      </c>
      <c r="C29" s="117"/>
      <c r="D29" s="94" t="s">
        <v>18</v>
      </c>
      <c r="E29" s="50"/>
      <c r="F29" s="147"/>
      <c r="G29" s="128">
        <v>0</v>
      </c>
      <c r="H29" s="128">
        <v>0</v>
      </c>
      <c r="I29" s="129">
        <v>0</v>
      </c>
      <c r="J29" s="130"/>
      <c r="K29" s="148"/>
    </row>
    <row r="30" spans="2:15" ht="18" customHeight="1" thickBot="1" x14ac:dyDescent="0.25">
      <c r="B30" s="102"/>
      <c r="C30" s="118"/>
      <c r="D30" s="104" t="s">
        <v>19</v>
      </c>
      <c r="E30" s="51"/>
      <c r="F30" s="149"/>
      <c r="G30" s="150">
        <f>G29*'2. Work Assumptions'!G21</f>
        <v>0</v>
      </c>
      <c r="H30" s="150">
        <f>H29*'2. Work Assumptions'!H21</f>
        <v>0</v>
      </c>
      <c r="I30" s="151">
        <f>I29*'2. Work Assumptions'!I21</f>
        <v>0</v>
      </c>
      <c r="J30" s="130"/>
      <c r="K30" s="134">
        <f>G30+H30+I30</f>
        <v>0</v>
      </c>
    </row>
    <row r="31" spans="2:15" ht="18" customHeight="1" x14ac:dyDescent="0.2">
      <c r="B31" s="101" t="str">
        <f>'2. Work Assumptions'!B22</f>
        <v>Installation of Meter Connections (3/4" - 1")</v>
      </c>
      <c r="C31" s="117"/>
      <c r="D31" s="94" t="s">
        <v>18</v>
      </c>
      <c r="E31" s="50"/>
      <c r="F31" s="147"/>
      <c r="G31" s="128">
        <v>0</v>
      </c>
      <c r="H31" s="128">
        <v>0</v>
      </c>
      <c r="I31" s="129">
        <v>0</v>
      </c>
      <c r="J31" s="130"/>
      <c r="K31" s="148"/>
      <c r="O31" s="259"/>
    </row>
    <row r="32" spans="2:15" ht="18" customHeight="1" thickBot="1" x14ac:dyDescent="0.25">
      <c r="B32" s="102"/>
      <c r="C32" s="118"/>
      <c r="D32" s="104" t="s">
        <v>19</v>
      </c>
      <c r="E32" s="51"/>
      <c r="F32" s="149"/>
      <c r="G32" s="150">
        <f>G31*'2. Work Assumptions'!G22</f>
        <v>0</v>
      </c>
      <c r="H32" s="150">
        <f>H31*'2. Work Assumptions'!H22</f>
        <v>0</v>
      </c>
      <c r="I32" s="151">
        <f>I31*'2. Work Assumptions'!I22</f>
        <v>0</v>
      </c>
      <c r="J32" s="130"/>
      <c r="K32" s="134">
        <f>G32+H32+I32</f>
        <v>0</v>
      </c>
    </row>
    <row r="33" spans="2:13" ht="18" customHeight="1" x14ac:dyDescent="0.2">
      <c r="B33" s="101" t="str">
        <f>'2. Work Assumptions'!B23</f>
        <v>Meter Connection Replacements</v>
      </c>
      <c r="C33" s="117"/>
      <c r="D33" s="94" t="s">
        <v>18</v>
      </c>
      <c r="E33" s="50"/>
      <c r="F33" s="147"/>
      <c r="G33" s="128">
        <v>0</v>
      </c>
      <c r="H33" s="128">
        <v>0</v>
      </c>
      <c r="I33" s="129">
        <v>0</v>
      </c>
      <c r="J33" s="130"/>
      <c r="K33" s="148"/>
    </row>
    <row r="34" spans="2:13" ht="18" customHeight="1" thickBot="1" x14ac:dyDescent="0.25">
      <c r="B34" s="102"/>
      <c r="C34" s="118"/>
      <c r="D34" s="104" t="s">
        <v>19</v>
      </c>
      <c r="E34" s="51"/>
      <c r="F34" s="149"/>
      <c r="G34" s="150">
        <f>G33*'2. Work Assumptions'!G23</f>
        <v>0</v>
      </c>
      <c r="H34" s="150">
        <f>H33*'2. Work Assumptions'!H23</f>
        <v>0</v>
      </c>
      <c r="I34" s="151">
        <f>I33*'2. Work Assumptions'!I23</f>
        <v>0</v>
      </c>
      <c r="J34" s="130"/>
      <c r="K34" s="134">
        <f>G34+H34+I34</f>
        <v>0</v>
      </c>
    </row>
    <row r="35" spans="2:13" ht="18" customHeight="1" thickBot="1" x14ac:dyDescent="0.25">
      <c r="B35" s="105" t="s">
        <v>41</v>
      </c>
      <c r="C35" s="91"/>
      <c r="D35" s="95"/>
      <c r="E35" s="46"/>
      <c r="F35" s="152"/>
      <c r="G35" s="140">
        <f>G22+G24+G26+G28+G30+G32+G34</f>
        <v>0</v>
      </c>
      <c r="H35" s="140">
        <f t="shared" ref="H35:I35" si="1">H22+H24+H26+H28+H30+H32+H34</f>
        <v>0</v>
      </c>
      <c r="I35" s="141">
        <f t="shared" si="1"/>
        <v>0</v>
      </c>
      <c r="J35" s="130"/>
      <c r="K35" s="153">
        <f>SUM(K22:K34)</f>
        <v>0</v>
      </c>
    </row>
    <row r="36" spans="2:13" s="26" customFormat="1" ht="18" customHeight="1" thickBot="1" x14ac:dyDescent="0.25">
      <c r="B36" s="99" t="s">
        <v>13</v>
      </c>
      <c r="C36" s="116"/>
      <c r="D36" s="100"/>
      <c r="E36" s="55"/>
      <c r="F36" s="143"/>
      <c r="G36" s="144"/>
      <c r="H36" s="144"/>
      <c r="I36" s="145"/>
      <c r="J36" s="130"/>
      <c r="K36" s="146"/>
      <c r="M36" s="76"/>
    </row>
    <row r="37" spans="2:13" ht="18" customHeight="1" thickBot="1" x14ac:dyDescent="0.25">
      <c r="B37" s="107" t="s">
        <v>14</v>
      </c>
      <c r="C37" s="117"/>
      <c r="D37" s="108"/>
      <c r="E37" s="52"/>
      <c r="F37" s="154"/>
      <c r="G37" s="155">
        <v>0</v>
      </c>
      <c r="H37" s="155">
        <v>0</v>
      </c>
      <c r="I37" s="156">
        <v>0</v>
      </c>
      <c r="J37" s="130"/>
      <c r="K37" s="134">
        <f>G37+H37+I37</f>
        <v>0</v>
      </c>
    </row>
    <row r="38" spans="2:13" ht="18" customHeight="1" thickBot="1" x14ac:dyDescent="0.25">
      <c r="B38" s="109" t="s">
        <v>15</v>
      </c>
      <c r="C38" s="119"/>
      <c r="D38" s="110"/>
      <c r="E38" s="77"/>
      <c r="F38" s="157"/>
      <c r="G38" s="158">
        <v>0</v>
      </c>
      <c r="H38" s="158">
        <v>0</v>
      </c>
      <c r="I38" s="159">
        <v>0</v>
      </c>
      <c r="J38" s="130"/>
      <c r="K38" s="134">
        <f t="shared" ref="K38:K40" si="2">G38+H38+I38</f>
        <v>0</v>
      </c>
    </row>
    <row r="39" spans="2:13" ht="18" customHeight="1" thickBot="1" x14ac:dyDescent="0.25">
      <c r="B39" s="109" t="s">
        <v>17</v>
      </c>
      <c r="C39" s="119"/>
      <c r="D39" s="110"/>
      <c r="E39" s="77"/>
      <c r="F39" s="157"/>
      <c r="G39" s="158">
        <v>0</v>
      </c>
      <c r="H39" s="158">
        <v>0</v>
      </c>
      <c r="I39" s="159">
        <v>0</v>
      </c>
      <c r="J39" s="130"/>
      <c r="K39" s="134">
        <f t="shared" si="2"/>
        <v>0</v>
      </c>
    </row>
    <row r="40" spans="2:13" ht="18" customHeight="1" thickBot="1" x14ac:dyDescent="0.25">
      <c r="B40" s="111" t="s">
        <v>26</v>
      </c>
      <c r="C40" s="120"/>
      <c r="D40" s="112"/>
      <c r="E40" s="78"/>
      <c r="F40" s="160"/>
      <c r="G40" s="161">
        <v>0</v>
      </c>
      <c r="H40" s="161">
        <v>0</v>
      </c>
      <c r="I40" s="162">
        <v>0</v>
      </c>
      <c r="J40" s="130"/>
      <c r="K40" s="134">
        <f t="shared" si="2"/>
        <v>0</v>
      </c>
    </row>
    <row r="41" spans="2:13" ht="18" customHeight="1" thickBot="1" x14ac:dyDescent="0.25">
      <c r="B41" s="105" t="s">
        <v>51</v>
      </c>
      <c r="C41" s="121"/>
      <c r="D41" s="110"/>
      <c r="E41" s="56"/>
      <c r="F41" s="163"/>
      <c r="G41" s="164">
        <f>SUM(G37:G40)</f>
        <v>0</v>
      </c>
      <c r="H41" s="164">
        <f t="shared" ref="H41:I41" si="3">SUM(H37:H40)</f>
        <v>0</v>
      </c>
      <c r="I41" s="165">
        <f t="shared" si="3"/>
        <v>0</v>
      </c>
      <c r="J41" s="130"/>
      <c r="K41" s="134"/>
    </row>
    <row r="42" spans="2:13" s="28" customFormat="1" ht="18.75" thickBot="1" x14ac:dyDescent="0.25">
      <c r="B42" s="105" t="s">
        <v>61</v>
      </c>
      <c r="C42" s="121"/>
      <c r="D42" s="110"/>
      <c r="E42" s="56"/>
      <c r="F42" s="166"/>
      <c r="G42" s="167">
        <f>SUM(G41+G19+G35)</f>
        <v>0</v>
      </c>
      <c r="H42" s="167">
        <f>SUM(H41+H19+H35)</f>
        <v>0</v>
      </c>
      <c r="I42" s="168">
        <f>SUM(I41+I19+I35)</f>
        <v>0</v>
      </c>
      <c r="J42" s="130"/>
      <c r="K42" s="260">
        <f>SUM(K37:K40)+K19+K35</f>
        <v>0</v>
      </c>
      <c r="M42" s="74"/>
    </row>
    <row r="43" spans="2:13" x14ac:dyDescent="0.2">
      <c r="B43" s="57"/>
      <c r="C43" s="27"/>
      <c r="D43" s="28"/>
      <c r="E43" s="27"/>
      <c r="F43" s="130"/>
      <c r="G43" s="130"/>
      <c r="H43" s="130"/>
      <c r="I43" s="130"/>
      <c r="J43" s="130"/>
      <c r="K43" s="169"/>
    </row>
    <row r="44" spans="2:13" x14ac:dyDescent="0.2">
      <c r="B44" s="58"/>
      <c r="C44" s="27"/>
      <c r="D44" s="59"/>
      <c r="E44" s="27"/>
      <c r="F44" s="130"/>
      <c r="G44" s="130"/>
      <c r="H44" s="130"/>
      <c r="I44" s="130"/>
      <c r="J44" s="130"/>
      <c r="K44" s="169"/>
    </row>
    <row r="45" spans="2:13" x14ac:dyDescent="0.2">
      <c r="B45" s="60" t="s">
        <v>22</v>
      </c>
      <c r="C45" s="27"/>
      <c r="D45" s="61"/>
      <c r="E45" s="27"/>
      <c r="F45" s="130"/>
      <c r="G45" s="170">
        <f>G42/'2. Work Assumptions'!G10</f>
        <v>0</v>
      </c>
      <c r="H45" s="170">
        <f>H42/'2. Work Assumptions'!H10</f>
        <v>0</v>
      </c>
      <c r="I45" s="170">
        <f>I42/'2. Work Assumptions'!I10</f>
        <v>0</v>
      </c>
      <c r="J45" s="130"/>
      <c r="K45" s="169"/>
    </row>
    <row r="46" spans="2:13" ht="16.5" thickBot="1" x14ac:dyDescent="0.25">
      <c r="B46" s="60"/>
      <c r="C46" s="241"/>
      <c r="D46" s="32"/>
      <c r="E46" s="242"/>
      <c r="F46" s="130"/>
      <c r="G46" s="130"/>
      <c r="H46" s="130"/>
      <c r="I46" s="130"/>
      <c r="J46" s="130"/>
      <c r="K46" s="169"/>
    </row>
    <row r="47" spans="2:13" ht="16.5" thickBot="1" x14ac:dyDescent="0.25">
      <c r="B47" s="99" t="s">
        <v>31</v>
      </c>
      <c r="C47" s="54"/>
      <c r="D47" s="89"/>
      <c r="E47" s="55"/>
      <c r="F47" s="143"/>
      <c r="G47" s="144"/>
      <c r="H47" s="144"/>
      <c r="I47" s="145"/>
      <c r="J47" s="130"/>
      <c r="K47" s="169"/>
    </row>
    <row r="48" spans="2:13" ht="18" customHeight="1" thickBot="1" x14ac:dyDescent="0.25">
      <c r="B48" s="122" t="s">
        <v>16</v>
      </c>
      <c r="C48" s="51"/>
      <c r="D48" s="79"/>
      <c r="E48" s="53"/>
      <c r="F48" s="171"/>
      <c r="G48" s="257">
        <v>0</v>
      </c>
      <c r="H48" s="257">
        <v>0</v>
      </c>
      <c r="I48" s="258">
        <v>0</v>
      </c>
      <c r="J48" s="130"/>
      <c r="K48" s="169"/>
    </row>
  </sheetData>
  <mergeCells count="1">
    <mergeCell ref="B1:K1"/>
  </mergeCells>
  <pageMargins left="0.25" right="0.25" top="0.5" bottom="0.75" header="0.3" footer="0.3"/>
  <pageSetup scale="69" orientation="landscape" horizontalDpi="300" verticalDpi="300" r:id="rId1"/>
  <headerFoot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N17"/>
  <sheetViews>
    <sheetView showGridLines="0" zoomScale="70" zoomScaleNormal="70" workbookViewId="0">
      <pane ySplit="5" topLeftCell="A6" activePane="bottomLeft" state="frozen"/>
      <selection activeCell="B29" sqref="B29"/>
      <selection pane="bottomLeft" activeCell="F11" sqref="F11"/>
    </sheetView>
  </sheetViews>
  <sheetFormatPr defaultColWidth="8.5703125" defaultRowHeight="12.75" x14ac:dyDescent="0.2"/>
  <cols>
    <col min="1" max="1" width="1.5703125" style="2" customWidth="1"/>
    <col min="2" max="3" width="28.85546875" style="2" customWidth="1"/>
    <col min="4" max="4" width="89.140625" style="3" customWidth="1"/>
    <col min="5" max="5" width="20.5703125" style="2" customWidth="1"/>
    <col min="6" max="6" width="8.5703125" style="2"/>
    <col min="7" max="16384" width="8.5703125" style="1"/>
  </cols>
  <sheetData>
    <row r="1" spans="1:14" customFormat="1" ht="15" x14ac:dyDescent="0.2">
      <c r="A1" s="4"/>
      <c r="B1" s="269" t="s">
        <v>21</v>
      </c>
      <c r="C1" s="270"/>
      <c r="D1" s="270"/>
      <c r="E1" s="5"/>
      <c r="F1" s="5"/>
      <c r="G1" s="5"/>
      <c r="H1" s="6"/>
      <c r="I1" s="6"/>
      <c r="J1" s="6"/>
      <c r="K1" s="6"/>
      <c r="L1" s="6"/>
      <c r="M1" s="8"/>
      <c r="N1" s="6"/>
    </row>
    <row r="2" spans="1:14" customFormat="1" ht="15" x14ac:dyDescent="0.25">
      <c r="A2" s="4"/>
      <c r="B2" s="267" t="s">
        <v>32</v>
      </c>
      <c r="C2" s="268"/>
      <c r="D2" s="225">
        <f>company</f>
        <v>0</v>
      </c>
      <c r="E2" s="5"/>
      <c r="F2" s="5"/>
      <c r="G2" s="5"/>
      <c r="H2" s="8"/>
      <c r="I2" s="8"/>
      <c r="J2" s="8"/>
      <c r="K2" s="8"/>
      <c r="L2" s="6"/>
      <c r="M2" s="7"/>
      <c r="N2" s="7"/>
    </row>
    <row r="3" spans="1:14" customFormat="1" ht="15" x14ac:dyDescent="0.2">
      <c r="A3" s="4"/>
      <c r="B3" s="271" t="s">
        <v>33</v>
      </c>
      <c r="C3" s="272"/>
      <c r="D3" s="227">
        <f>date</f>
        <v>0</v>
      </c>
      <c r="E3" s="70"/>
      <c r="F3" s="5"/>
      <c r="G3" s="5"/>
      <c r="H3" s="8"/>
      <c r="I3" s="8"/>
      <c r="J3" s="8"/>
      <c r="K3" s="8"/>
      <c r="L3" s="6"/>
      <c r="M3" s="7"/>
      <c r="N3" s="7"/>
    </row>
    <row r="4" spans="1:14" customFormat="1" x14ac:dyDescent="0.2">
      <c r="A4" s="4"/>
      <c r="B4" s="4"/>
      <c r="C4" s="5"/>
      <c r="D4" s="5"/>
      <c r="E4" s="5"/>
      <c r="F4" s="5"/>
      <c r="G4" s="5"/>
      <c r="H4" s="6"/>
      <c r="I4" s="6"/>
      <c r="J4" s="6"/>
      <c r="K4" s="6"/>
      <c r="L4" s="6"/>
      <c r="M4" s="8"/>
      <c r="N4" s="6"/>
    </row>
    <row r="5" spans="1:14" x14ac:dyDescent="0.2">
      <c r="B5" s="10" t="s">
        <v>23</v>
      </c>
      <c r="C5" s="10" t="s">
        <v>0</v>
      </c>
      <c r="D5" s="11" t="s">
        <v>4</v>
      </c>
    </row>
    <row r="6" spans="1:14" ht="15" x14ac:dyDescent="0.2">
      <c r="B6" s="84"/>
      <c r="C6" s="85"/>
      <c r="D6" s="84"/>
    </row>
    <row r="7" spans="1:14" ht="13.5" customHeight="1" x14ac:dyDescent="0.2">
      <c r="B7" s="84"/>
      <c r="C7" s="86"/>
      <c r="D7" s="87"/>
    </row>
    <row r="8" spans="1:14" ht="15" x14ac:dyDescent="0.2">
      <c r="B8" s="84"/>
      <c r="C8" s="86"/>
      <c r="D8" s="87"/>
    </row>
    <row r="9" spans="1:14" ht="15" x14ac:dyDescent="0.2">
      <c r="B9" s="85"/>
      <c r="C9" s="86"/>
      <c r="D9" s="87"/>
    </row>
    <row r="10" spans="1:14" ht="15" x14ac:dyDescent="0.2">
      <c r="B10" s="85"/>
      <c r="C10" s="86"/>
      <c r="D10" s="87"/>
    </row>
    <row r="11" spans="1:14" ht="15" x14ac:dyDescent="0.2">
      <c r="B11" s="85"/>
      <c r="C11" s="85"/>
      <c r="D11" s="84"/>
    </row>
    <row r="12" spans="1:14" ht="15" x14ac:dyDescent="0.2">
      <c r="B12" s="85"/>
      <c r="C12" s="86"/>
      <c r="D12" s="87"/>
    </row>
    <row r="13" spans="1:14" ht="15" x14ac:dyDescent="0.2">
      <c r="B13" s="85"/>
      <c r="C13" s="85"/>
      <c r="D13" s="84"/>
    </row>
    <row r="14" spans="1:14" ht="15" x14ac:dyDescent="0.2">
      <c r="B14" s="85"/>
      <c r="C14" s="86"/>
      <c r="D14" s="87"/>
    </row>
    <row r="15" spans="1:14" ht="15" x14ac:dyDescent="0.2">
      <c r="B15" s="85"/>
      <c r="C15" s="86"/>
      <c r="D15" s="87"/>
    </row>
    <row r="16" spans="1:14" ht="15" x14ac:dyDescent="0.2">
      <c r="B16" s="85"/>
      <c r="C16" s="86"/>
      <c r="D16" s="87"/>
    </row>
    <row r="17" spans="2:4" ht="15" x14ac:dyDescent="0.2">
      <c r="B17" s="85"/>
      <c r="C17" s="85"/>
      <c r="D17" s="84"/>
    </row>
  </sheetData>
  <sheetProtection insertRows="0"/>
  <protectedRanges>
    <protectedRange sqref="B6:D17" name="Range1"/>
  </protectedRanges>
  <mergeCells count="3">
    <mergeCell ref="B2:C2"/>
    <mergeCell ref="B1:D1"/>
    <mergeCell ref="B3:C3"/>
  </mergeCells>
  <phoneticPr fontId="8" type="noConversion"/>
  <pageMargins left="0.25" right="0.25" top="0.5" bottom="0.75" header="0.3" footer="0.3"/>
  <pageSetup scale="92" orientation="landscape" horizontalDpi="300" verticalDpi="300" r:id="rId1"/>
  <headerFooter>
    <oddFooter>&amp;L&amp;F&amp;C&amp;P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138B03E6AF4F488F8825327DEE6875" ma:contentTypeVersion="7" ma:contentTypeDescription="Create a new document." ma:contentTypeScope="" ma:versionID="c9215dfb315417f30459309628068a29">
  <xsd:schema xmlns:xsd="http://www.w3.org/2001/XMLSchema" xmlns:xs="http://www.w3.org/2001/XMLSchema" xmlns:p="http://schemas.microsoft.com/office/2006/metadata/properties" xmlns:ns2="baca876e-8a07-41ec-a52a-2228f27dfda9" targetNamespace="http://schemas.microsoft.com/office/2006/metadata/properties" ma:root="true" ma:fieldsID="ef0e3ae04656d2fb529039d57bf796a6" ns2:_="">
    <xsd:import namespace="baca876e-8a07-41ec-a52a-2228f27dfd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a876e-8a07-41ec-a52a-2228f27dfd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91D1AE-03F0-4F1A-9081-A3948D96A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a876e-8a07-41ec-a52a-2228f27dfd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907D4D-68A9-4E1F-AA55-DF4CF95CD71A}">
  <ds:schemaRefs>
    <ds:schemaRef ds:uri="http://schemas.microsoft.com/sharepoint/v3/contenttype/forms"/>
  </ds:schemaRefs>
</ds:datastoreItem>
</file>

<file path=customXml/itemProps3.xml><?xml version="1.0" encoding="utf-8"?>
<ds:datastoreItem xmlns:ds="http://schemas.openxmlformats.org/officeDocument/2006/customXml" ds:itemID="{C2141191-E808-44C9-A77F-11691BD1C95C}">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baca876e-8a07-41ec-a52a-2228f27dfda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Respondent Info Instructions</vt:lpstr>
      <vt:lpstr>2. Work Assumptions</vt:lpstr>
      <vt:lpstr>3. Pricing Model</vt:lpstr>
      <vt:lpstr>4. Vendor Assumptions</vt:lpstr>
      <vt:lpstr>company</vt:lpstr>
      <vt:lpstr>date</vt:lpstr>
      <vt:lpstr>'3. Pricing Model'!Print_Area</vt:lpstr>
      <vt:lpstr>'4. Vendor Assumptions'!Print_Area</vt:lpstr>
    </vt:vector>
  </TitlesOfParts>
  <Manager>Toni L. Pietrantoni</Manager>
  <Company>for Enspiria Solutions,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 Technology Pricing Schedule</dc:title>
  <dc:creator>Toni L. Pietrantoni</dc:creator>
  <cp:keywords>AMI, technology, pricing, template</cp:keywords>
  <cp:lastModifiedBy>Theadora Gonzalez F</cp:lastModifiedBy>
  <cp:lastPrinted>2023-09-18T20:34:52Z</cp:lastPrinted>
  <dcterms:created xsi:type="dcterms:W3CDTF">2005-01-13T15:58:41Z</dcterms:created>
  <dcterms:modified xsi:type="dcterms:W3CDTF">2023-10-09T22:54:16Z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0x010100DC138B03E6AF4F488F8825327DEE6875</vt:lpwstr>
  </property>
</Properties>
</file>